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28515" windowHeight="1230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'Rekapitulace'!$G$26</definedName>
    <definedName name="Dodavka0">'Položky'!#REF!</definedName>
    <definedName name="HSV">'Rekapitulace'!$E$26</definedName>
    <definedName name="HSV0">'Položky'!#REF!</definedName>
    <definedName name="HZS">'Rekapitulace'!$I$26</definedName>
    <definedName name="HZS0">'Položky'!#REF!</definedName>
    <definedName name="JKSO">'Krycí list'!$F$4</definedName>
    <definedName name="MJ">'Krycí list'!$G$4</definedName>
    <definedName name="Mont">'Rekapitulace'!$H$26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'Položky'!$A$1:$G$118</definedName>
    <definedName name="_xlnm.Print_Area" localSheetId="1">'Rekapitulace'!$A$1:$I$39</definedName>
    <definedName name="PocetMJ">'Krycí list'!$G$7</definedName>
    <definedName name="Poznamka">'Krycí list'!$B$37</definedName>
    <definedName name="Projektant">'Krycí list'!$C$7</definedName>
    <definedName name="PSV">'Rekapitulace'!$F$26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<sst xmlns="http://schemas.openxmlformats.org/spreadsheetml/2006/main" count="397" uniqueCount="266">
  <si>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</si>
  <si>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</si>
  <si>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</si>
  <si>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</si>
  <si>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</si>
  <si>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</si>
  <si>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</si>
  <si>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</si>
  <si>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</si>
  <si>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</si>
  <si>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</si>
  <si>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</si>
  <si>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</si>
  <si>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</si>
  <si>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</si>
  <si>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</si>
  <si>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</si>
  <si>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</si>
  <si>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</si>
  <si>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</si>
  <si>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</si>
  <si>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</si>
  <si>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</si>
  <si>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</si>
  <si>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</si>
  <si>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</si>
  <si>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</si>
  <si>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</si>
  <si>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</si>
  <si>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</si>
  <si>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</si>
  <si>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</si>
  <si>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</si>
  <si>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</si>
  <si>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</si>
  <si>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</si>
  <si>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</si>
  <si>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</si>
  <si>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</si>
  <si>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</si>
  <si>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</si>
  <si>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</si>
  <si>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</si>
  <si>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</si>
  <si>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</si>
  <si>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</si>
  <si>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</si>
  <si>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</si>
  <si>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</si>
  <si>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</si>
  <si>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</si>
  <si>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</si>
  <si>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</si>
  <si>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</si>
  <si>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</si>
  <si>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</si>
  <si>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</si>
  <si>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</si>
  <si>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</si>
  <si>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</si>
  <si>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</si>
  <si>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</si>
  <si>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</si>
  <si>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</si>
  <si>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</si>
  <si>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</si>
  <si>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</si>
  <si>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</si>
  <si>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</si>
  <si>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Lesy hl.m.Prahy stř.Vodní toky</t>
  </si>
  <si>
    <t>SO-01 Novostavba garáže k.ú.Kyje,čpar.805/1</t>
  </si>
  <si>
    <t>132 20-1111.R00</t>
  </si>
  <si>
    <t xml:space="preserve">Hloubení rýh š.do 60 cm v hor.3 do 100 m3, STROJNĚ </t>
  </si>
  <si>
    <t>m3</t>
  </si>
  <si>
    <t>161 10-1101.R00</t>
  </si>
  <si>
    <t xml:space="preserve">Svislé přemístění výkopku z hor.1-4 do 2,5 m </t>
  </si>
  <si>
    <t>162 20-1102.R00</t>
  </si>
  <si>
    <t xml:space="preserve">Vodorovné přemístění výkopku z hor.1-4 do 50 m </t>
  </si>
  <si>
    <t>171 20-1201.R00</t>
  </si>
  <si>
    <t xml:space="preserve">Uložení sypaniny na skl.-modelace na výšku přes 2m </t>
  </si>
  <si>
    <t>2</t>
  </si>
  <si>
    <t>Základy,zvláštní zakládání</t>
  </si>
  <si>
    <t>274 31-3611.R00</t>
  </si>
  <si>
    <t xml:space="preserve">Beton základových pasů prostý C 12/15 (B 20) </t>
  </si>
  <si>
    <t>631 31-0004.RAB</t>
  </si>
  <si>
    <t>Mazanina podkladní z betonu C 8/10, tl. 15 cm štěrkopískový podklad tloušťka 15 cm</t>
  </si>
  <si>
    <t>m2</t>
  </si>
  <si>
    <t>273 36-1921.RT4</t>
  </si>
  <si>
    <t>Výztuž základových desek ze svařovaných sítí svařovanou sítí - drát 6,0  oka 100/100</t>
  </si>
  <si>
    <t>t</t>
  </si>
  <si>
    <t>212 81-0010.RAC</t>
  </si>
  <si>
    <t>Trativody z PVC drenážních flexibilních trubek lože a obsyp štěrkopískem, trubky d 100 mm</t>
  </si>
  <si>
    <t>m</t>
  </si>
  <si>
    <t>894 43-1311.RA0</t>
  </si>
  <si>
    <t xml:space="preserve">Drenážní šachta </t>
  </si>
  <si>
    <t>kus</t>
  </si>
  <si>
    <t>3</t>
  </si>
  <si>
    <t>Svislé a kompletní konstrukce</t>
  </si>
  <si>
    <t>311 23-8115.R00</t>
  </si>
  <si>
    <t xml:space="preserve">Zdivo POROTHERM 30 P+D P10 na MVC 5, tl. 300 mm </t>
  </si>
  <si>
    <t>317 16-8131.R00</t>
  </si>
  <si>
    <t xml:space="preserve">Překlad POROTHERM 7 vysoký 70x235x1250 mm </t>
  </si>
  <si>
    <t>317 16-8133.R00</t>
  </si>
  <si>
    <t xml:space="preserve">Překlad POROTHERM 7 vysoký 70x235x1750 mm </t>
  </si>
  <si>
    <t>317 16-8139.R00</t>
  </si>
  <si>
    <t xml:space="preserve">Překlad POROTHERM 7 vysoký 70x235x3250 mm </t>
  </si>
  <si>
    <t>317 16-8140.R00</t>
  </si>
  <si>
    <t xml:space="preserve">Překlad POROTHERM 7 vysoký 70x235x3500 mm </t>
  </si>
  <si>
    <t>317 99-8115.R00</t>
  </si>
  <si>
    <t xml:space="preserve">Izolace mezi překlady polystyren tl. 100 mm </t>
  </si>
  <si>
    <t>342 26-4051.RT1</t>
  </si>
  <si>
    <t>Podhled sádrokartonový na zavěšenou ocel. konstr. desky standard tl. 12,5 mm, bez izolace</t>
  </si>
  <si>
    <t>317 10-0012.RA0</t>
  </si>
  <si>
    <t xml:space="preserve">Dodatečná montáž překladu, otvor šířky do 180 cm </t>
  </si>
  <si>
    <t>4</t>
  </si>
  <si>
    <t>Vodorovné konstrukce</t>
  </si>
  <si>
    <t>417 35-1215.R00</t>
  </si>
  <si>
    <t xml:space="preserve">Bednění věnců věncovkou Porotherm bez izolantu </t>
  </si>
  <si>
    <t>417 32-0140.RAA</t>
  </si>
  <si>
    <t>Ztužující věnec ŽB beton C 25/30, 20x20cm, izolace bednění, výztuž 90 kg/m3</t>
  </si>
  <si>
    <t>60</t>
  </si>
  <si>
    <t>Úpravy povrchů, omítky</t>
  </si>
  <si>
    <t>602 02-1115.RT3</t>
  </si>
  <si>
    <t>Omítka jádrová Baumit Sanova puferová, ručně tloušťka vrstvy 20 mm</t>
  </si>
  <si>
    <t>602 02-1115.RT1</t>
  </si>
  <si>
    <t>Omítka jádrová Baumit Sanova puferová, ručně tloušťka vrstvy 10 mm</t>
  </si>
  <si>
    <t>602 02-1141.RT1</t>
  </si>
  <si>
    <t>Omítka stěn štuková Baumit Extra, ručně tloušťka vrstvy 2 mm</t>
  </si>
  <si>
    <t>622 31-1131.RU2</t>
  </si>
  <si>
    <t xml:space="preserve">Strukturovaná mítka  Baumit  Duo Top K2 </t>
  </si>
  <si>
    <t>61</t>
  </si>
  <si>
    <t>Upravy povrchů vnitřní</t>
  </si>
  <si>
    <t>612 10-0020.RA0</t>
  </si>
  <si>
    <t xml:space="preserve">Začištění omítek kolem oken a dveří </t>
  </si>
  <si>
    <t>63</t>
  </si>
  <si>
    <t>Podlahy a podlahové konstrukce</t>
  </si>
  <si>
    <t>631 32-0031.RAB</t>
  </si>
  <si>
    <t>Mazanina vyztužená sítí, beton C 25, tl. 9 cm vyztužená sítí - drát 6,0 oka 100/100 mm</t>
  </si>
  <si>
    <t>632 41-8106.R00</t>
  </si>
  <si>
    <t xml:space="preserve">Potěr ze SMS Baumit, ruční zpracování, tl. 5 mm </t>
  </si>
  <si>
    <t>777 61-5113.R00</t>
  </si>
  <si>
    <t xml:space="preserve">Nátěry podlah betonových </t>
  </si>
  <si>
    <t>777 55-R</t>
  </si>
  <si>
    <t xml:space="preserve">Penetrace savého podkladu </t>
  </si>
  <si>
    <t>585-60420</t>
  </si>
  <si>
    <t xml:space="preserve">Nátěr Sikafloor </t>
  </si>
  <si>
    <t>711</t>
  </si>
  <si>
    <t>Izolace proti vodě</t>
  </si>
  <si>
    <t>711 11-1001.R00</t>
  </si>
  <si>
    <t xml:space="preserve">Izolace proti vlhkosti vodor. nátěr ALP za studena </t>
  </si>
  <si>
    <t>711 14-1559.RY2</t>
  </si>
  <si>
    <t>Izolace proti vlhk. vodorovná pásy přitavením 1 vrstva - včetně dod. Glastek 40 special mineral</t>
  </si>
  <si>
    <t>711 15-R</t>
  </si>
  <si>
    <t>Izolace proti vodě vodorovná přitavená, 1x ELASTEK 50 SOLO</t>
  </si>
  <si>
    <t>998 71-1201.R00</t>
  </si>
  <si>
    <t xml:space="preserve">Přesun hmot pro izolace proti vodě, výšky do 6 m </t>
  </si>
  <si>
    <t>762</t>
  </si>
  <si>
    <t>Konstrukce tesařské</t>
  </si>
  <si>
    <t>762 71-2120.R00</t>
  </si>
  <si>
    <t xml:space="preserve">Montáž vázaných konstrukcí hraněných do 224 cm2 </t>
  </si>
  <si>
    <t>605-15202</t>
  </si>
  <si>
    <t xml:space="preserve">Hranol SM </t>
  </si>
  <si>
    <t>134-82725</t>
  </si>
  <si>
    <t xml:space="preserve">Tyč průřezu IPE 240, hrubé, jakost oceli 11375 </t>
  </si>
  <si>
    <t>T</t>
  </si>
  <si>
    <t>317 94-1123.R00</t>
  </si>
  <si>
    <t xml:space="preserve">Osazení ocelových válcovaných nosníků  č.14-22 </t>
  </si>
  <si>
    <t>763 61-3132.R00</t>
  </si>
  <si>
    <t xml:space="preserve">Záklop stropů z desek do tl.18 mm, P+D, šroubov. </t>
  </si>
  <si>
    <t>607-25016</t>
  </si>
  <si>
    <t xml:space="preserve">Deska dřevoštěpková OSB tl. 22 mm </t>
  </si>
  <si>
    <t>634-44.R</t>
  </si>
  <si>
    <t xml:space="preserve">Kotva  krovu </t>
  </si>
  <si>
    <t>998 76-2202.R00</t>
  </si>
  <si>
    <t xml:space="preserve">Přesun hmot pro tesařské konstrukce, výšky do 12 m </t>
  </si>
  <si>
    <t>764</t>
  </si>
  <si>
    <t>Konstrukce klempířské</t>
  </si>
  <si>
    <t>764 90-8101.R00</t>
  </si>
  <si>
    <t xml:space="preserve">Lindab,kotlík žlabový kónický SOK,vel.žlabu 125 mm </t>
  </si>
  <si>
    <t>764 90-8104.R00</t>
  </si>
  <si>
    <t xml:space="preserve">Lindab žlab podokapní půlkruhový R,velikost 125 mm </t>
  </si>
  <si>
    <t>764 90-8109.R00</t>
  </si>
  <si>
    <t xml:space="preserve">Lindab odpadní trouby kruhové SROR, D 100 mm </t>
  </si>
  <si>
    <t>764 41-1310.RAA</t>
  </si>
  <si>
    <t>Oplechování parapetů Lindab rš 200 mm</t>
  </si>
  <si>
    <t>764/1</t>
  </si>
  <si>
    <t xml:space="preserve">Závětrná lišta </t>
  </si>
  <si>
    <t xml:space="preserve">Pem , podlem rš. 350 </t>
  </si>
  <si>
    <t>998 76-4201.R00</t>
  </si>
  <si>
    <t xml:space="preserve">Přesun hmot pro klempířské konstr., výšky do 6 m </t>
  </si>
  <si>
    <t>766</t>
  </si>
  <si>
    <t>Konstrukce truhlářské</t>
  </si>
  <si>
    <t>766 69-4112.R00</t>
  </si>
  <si>
    <t xml:space="preserve">Montáž parapetních desek š.do 30 cm,dl.do 160 cm </t>
  </si>
  <si>
    <t xml:space="preserve">Parapet - lamono š.do 300mm dl.do 160cm </t>
  </si>
  <si>
    <t>998 76-6201.R00</t>
  </si>
  <si>
    <t xml:space="preserve">Přesun hmot pro truhlářské konstr., výšky do 6 m </t>
  </si>
  <si>
    <t>767</t>
  </si>
  <si>
    <t>Konstrukce zámečnické</t>
  </si>
  <si>
    <t>767/1</t>
  </si>
  <si>
    <t xml:space="preserve">D + M  vrata rolovací bezpečnostní 3,25 x 2,75 </t>
  </si>
  <si>
    <t>767/2</t>
  </si>
  <si>
    <t xml:space="preserve">D + M  vrata rolovací bezpečnostní 2,75 x 2,50 </t>
  </si>
  <si>
    <t xml:space="preserve">D + M mříže na okna a dveře </t>
  </si>
  <si>
    <t>769</t>
  </si>
  <si>
    <t>Otvorove prvky z plastu</t>
  </si>
  <si>
    <t>766 67-0010.RA0</t>
  </si>
  <si>
    <t>D + M okno plastové jednokřídlové  1500 x 750mm barevné</t>
  </si>
  <si>
    <t xml:space="preserve">D + M dveře plastové vchodové 2150 x 1100,barevné </t>
  </si>
  <si>
    <t>784</t>
  </si>
  <si>
    <t>Malby</t>
  </si>
  <si>
    <t>784 16-1101.R00</t>
  </si>
  <si>
    <t xml:space="preserve">Penetrace podkladu nátěrem  1x </t>
  </si>
  <si>
    <t>784 16-5212.R00</t>
  </si>
  <si>
    <t xml:space="preserve">Malba tekutá malba, bílá, bez penetr. 2x </t>
  </si>
  <si>
    <t>8</t>
  </si>
  <si>
    <t>Trubní vedení</t>
  </si>
  <si>
    <t>831 35-0012.RA0</t>
  </si>
  <si>
    <t xml:space="preserve">Kanalizace z trub PVC hrdlových D 160 </t>
  </si>
  <si>
    <t>894 43-1111.RA0</t>
  </si>
  <si>
    <t xml:space="preserve">Šachta, DN 315, dl.šach.roury 1,25 m, přímá </t>
  </si>
  <si>
    <t>894 43-1411.RA0</t>
  </si>
  <si>
    <t xml:space="preserve">Šachta D 800 mm na drenážním potrubí </t>
  </si>
  <si>
    <t>831 23-0110.RA0</t>
  </si>
  <si>
    <t xml:space="preserve">Oveření polohy vodovodní přípojky </t>
  </si>
  <si>
    <t>soubor</t>
  </si>
  <si>
    <t>831 31.R</t>
  </si>
  <si>
    <t>V případě kolize s navrhovanou stavbou přeložení vodovodní přípojky</t>
  </si>
  <si>
    <t>94</t>
  </si>
  <si>
    <t>Lešení a stavební výtahy</t>
  </si>
  <si>
    <t>941 94-1031.R00</t>
  </si>
  <si>
    <t xml:space="preserve">Montáž lešení leh.řad.s podlahami,š.do 1 m, H 10 m </t>
  </si>
  <si>
    <t>941 94-1831.R00</t>
  </si>
  <si>
    <t xml:space="preserve">Demontáž lešení leh.řad.s podlahami,š.1 m, H 10 m </t>
  </si>
  <si>
    <t>96</t>
  </si>
  <si>
    <t>Bourání konstrukcí</t>
  </si>
  <si>
    <t>962 02-2491.R00</t>
  </si>
  <si>
    <t xml:space="preserve">Bourání zdiva nadzákladového kamenného na MC </t>
  </si>
  <si>
    <t>611-43051</t>
  </si>
  <si>
    <t>Okno plastové jednodílné 100 x 75 cm s parapetem</t>
  </si>
  <si>
    <t>979 08-8212.R00</t>
  </si>
  <si>
    <t xml:space="preserve">Nakládání suti na dopravní prostředky </t>
  </si>
  <si>
    <t>979 08-3117.R00</t>
  </si>
  <si>
    <t xml:space="preserve">Vodorovné přemístění suti na skládku do 6000 m </t>
  </si>
  <si>
    <t>979 09-3111.R00</t>
  </si>
  <si>
    <t xml:space="preserve">Uložení suti na skládku bez zhutnění </t>
  </si>
  <si>
    <t>5</t>
  </si>
  <si>
    <t xml:space="preserve">Poplatek za skládku </t>
  </si>
  <si>
    <t>99</t>
  </si>
  <si>
    <t>Staveništní přesun hmot</t>
  </si>
  <si>
    <t>998 01-1002.R00</t>
  </si>
  <si>
    <t xml:space="preserve">Přesun hmot pro budovy zděné výšky do 12 m </t>
  </si>
  <si>
    <t>M21</t>
  </si>
  <si>
    <t>Elektromontáže</t>
  </si>
  <si>
    <t>210 01</t>
  </si>
  <si>
    <t xml:space="preserve">Montáž elektrorozvodů </t>
  </si>
  <si>
    <t>210 20-0020.RAA</t>
  </si>
  <si>
    <t xml:space="preserve">Hromosvod </t>
  </si>
  <si>
    <t>kompl</t>
  </si>
  <si>
    <t>Individuální mimostaveništní doprava</t>
  </si>
  <si>
    <t>Kompletační činnost zhotovitele</t>
  </si>
  <si>
    <t>Mimořádně ztížené dopravní podmínky</t>
  </si>
  <si>
    <t>Provozní vlivy</t>
  </si>
  <si>
    <t>Práce na kulturních památkách</t>
  </si>
  <si>
    <t>Zařízení staveniště</t>
  </si>
  <si>
    <t>Území se ztíženými výrobními podmínkami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</si>
</sst>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32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19" fillId="19" borderId="14" xfId="0" applyNumberFormat="1" applyFont="1" applyFill="1" applyBorder="1" applyAlignment="1">
      <alignment/>
    </xf>
    <xf numFmtId="49" fontId="0" fillId="19" borderId="15" xfId="0" applyNumberFormat="1" applyFill="1" applyBorder="1" applyAlignment="1">
      <alignment/>
    </xf>
    <xf numFmtId="0" fontId="20" fillId="19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22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22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3" fillId="0" borderId="43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5" fontId="23" fillId="0" borderId="44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0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20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2" fillId="0" borderId="30" xfId="0" applyNumberFormat="1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22" fillId="0" borderId="52" xfId="0" applyFont="1" applyFill="1" applyBorder="1" applyAlignment="1">
      <alignment/>
    </xf>
    <xf numFmtId="0" fontId="22" fillId="0" borderId="53" xfId="0" applyFont="1" applyFill="1" applyBorder="1" applyAlignment="1">
      <alignment/>
    </xf>
    <xf numFmtId="0" fontId="22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22" fillId="0" borderId="30" xfId="0" applyFont="1" applyFill="1" applyBorder="1" applyAlignment="1">
      <alignment/>
    </xf>
    <xf numFmtId="3" fontId="22" fillId="0" borderId="32" xfId="0" applyNumberFormat="1" applyFont="1" applyFill="1" applyBorder="1" applyAlignment="1">
      <alignment/>
    </xf>
    <xf numFmtId="3" fontId="22" fillId="0" borderId="52" xfId="0" applyNumberFormat="1" applyFont="1" applyFill="1" applyBorder="1" applyAlignment="1">
      <alignment/>
    </xf>
    <xf numFmtId="3" fontId="22" fillId="0" borderId="53" xfId="0" applyNumberFormat="1" applyFont="1" applyFill="1" applyBorder="1" applyAlignment="1">
      <alignment/>
    </xf>
    <xf numFmtId="3" fontId="22" fillId="0" borderId="54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Alignment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22" fillId="0" borderId="36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22" fillId="0" borderId="56" xfId="0" applyFont="1" applyFill="1" applyBorder="1" applyAlignment="1">
      <alignment horizontal="right"/>
    </xf>
    <xf numFmtId="0" fontId="22" fillId="0" borderId="37" xfId="0" applyFont="1" applyFill="1" applyBorder="1" applyAlignment="1">
      <alignment horizontal="right"/>
    </xf>
    <xf numFmtId="0" fontId="22" fillId="0" borderId="38" xfId="0" applyFont="1" applyFill="1" applyBorder="1" applyAlignment="1">
      <alignment horizontal="center"/>
    </xf>
    <xf numFmtId="4" fontId="21" fillId="0" borderId="37" xfId="0" applyNumberFormat="1" applyFont="1" applyFill="1" applyBorder="1" applyAlignment="1">
      <alignment horizontal="right"/>
    </xf>
    <xf numFmtId="4" fontId="21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22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27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right"/>
      <protection/>
    </xf>
    <xf numFmtId="0" fontId="20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25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20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1" fillId="0" borderId="58" xfId="46" applyNumberFormat="1" applyFont="1" applyFill="1" applyBorder="1">
      <alignment/>
      <protection/>
    </xf>
    <xf numFmtId="0" fontId="21" fillId="0" borderId="39" xfId="46" applyFont="1" applyFill="1" applyBorder="1" applyAlignment="1">
      <alignment horizontal="center"/>
      <protection/>
    </xf>
    <xf numFmtId="0" fontId="21" fillId="0" borderId="39" xfId="46" applyNumberFormat="1" applyFont="1" applyFill="1" applyBorder="1" applyAlignment="1">
      <alignment horizontal="center"/>
      <protection/>
    </xf>
    <xf numFmtId="0" fontId="21" fillId="0" borderId="58" xfId="46" applyFont="1" applyFill="1" applyBorder="1" applyAlignment="1">
      <alignment horizontal="center"/>
      <protection/>
    </xf>
    <xf numFmtId="0" fontId="22" fillId="0" borderId="61" xfId="46" applyFont="1" applyFill="1" applyBorder="1" applyAlignment="1">
      <alignment horizontal="center"/>
      <protection/>
    </xf>
    <xf numFmtId="49" fontId="22" fillId="0" borderId="61" xfId="46" applyNumberFormat="1" applyFont="1" applyFill="1" applyBorder="1" applyAlignment="1">
      <alignment horizontal="left"/>
      <protection/>
    </xf>
    <xf numFmtId="0" fontId="22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29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24" fillId="0" borderId="61" xfId="46" applyNumberFormat="1" applyFont="1" applyFill="1" applyBorder="1" applyAlignment="1">
      <alignment horizontal="left"/>
      <protection/>
    </xf>
    <xf numFmtId="0" fontId="24" fillId="0" borderId="61" xfId="46" applyFont="1" applyFill="1" applyBorder="1" applyAlignment="1">
      <alignment wrapText="1"/>
      <protection/>
    </xf>
    <xf numFmtId="49" fontId="24" fillId="0" borderId="61" xfId="46" applyNumberFormat="1" applyFont="1" applyFill="1" applyBorder="1" applyAlignment="1">
      <alignment horizontal="center" shrinkToFit="1"/>
      <protection/>
    </xf>
    <xf numFmtId="4" fontId="24" fillId="0" borderId="61" xfId="46" applyNumberFormat="1" applyFont="1" applyFill="1" applyBorder="1" applyAlignment="1">
      <alignment horizontal="right"/>
      <protection/>
    </xf>
    <xf numFmtId="4" fontId="24" fillId="0" borderId="61" xfId="46" applyNumberFormat="1" applyFont="1" applyFill="1" applyBorder="1">
      <alignment/>
      <protection/>
    </xf>
    <xf numFmtId="0" fontId="0" fillId="0" borderId="62" xfId="46" applyFill="1" applyBorder="1" applyAlignment="1">
      <alignment horizontal="center"/>
      <protection/>
    </xf>
    <xf numFmtId="49" fontId="20" fillId="0" borderId="62" xfId="46" applyNumberFormat="1" applyFont="1" applyFill="1" applyBorder="1" applyAlignment="1">
      <alignment horizontal="left"/>
      <protection/>
    </xf>
    <xf numFmtId="0" fontId="20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22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1" fillId="0" borderId="0" xfId="46" applyFont="1" applyBorder="1">
      <alignment/>
      <protection/>
    </xf>
    <xf numFmtId="3" fontId="31" fillId="0" borderId="0" xfId="46" applyNumberFormat="1" applyFont="1" applyBorder="1" applyAlignment="1">
      <alignment horizontal="right"/>
      <protection/>
    </xf>
    <xf numFmtId="4" fontId="31" fillId="0" borderId="0" xfId="46" applyNumberFormat="1" applyFont="1" applyBorder="1">
      <alignment/>
      <protection/>
    </xf>
    <xf numFmtId="0" fontId="3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21" fillId="0" borderId="24" xfId="0" applyFont="1" applyBorder="1" applyAlignment="1">
      <alignment horizontal="left"/>
    </xf>
    <xf numFmtId="0" fontId="21" fillId="0" borderId="39" xfId="0" applyFont="1" applyBorder="1" applyAlignment="1">
      <alignment horizontal="left"/>
    </xf>
    <xf numFmtId="0" fontId="22" fillId="0" borderId="64" xfId="0" applyFont="1" applyBorder="1" applyAlignment="1">
      <alignment horizontal="left"/>
    </xf>
    <xf numFmtId="0" fontId="22" fillId="0" borderId="34" xfId="0" applyFont="1" applyBorder="1" applyAlignment="1">
      <alignment horizontal="left"/>
    </xf>
    <xf numFmtId="0" fontId="22" fillId="0" borderId="57" xfId="0" applyFont="1" applyBorder="1" applyAlignment="1">
      <alignment horizontal="left"/>
    </xf>
    <xf numFmtId="0" fontId="24" fillId="0" borderId="0" xfId="0" applyFont="1" applyAlignment="1">
      <alignment horizontal="left" vertical="top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22" fillId="0" borderId="44" xfId="0" applyNumberFormat="1" applyFont="1" applyFill="1" applyBorder="1" applyAlignment="1">
      <alignment horizontal="right"/>
    </xf>
    <xf numFmtId="3" fontId="22" fillId="0" borderId="60" xfId="0" applyNumberFormat="1" applyFont="1" applyFill="1" applyBorder="1" applyAlignment="1">
      <alignment horizontal="right"/>
    </xf>
    <xf numFmtId="0" fontId="26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70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8</v>
      </c>
      <c r="B7" s="15"/>
      <c r="C7" s="176"/>
      <c r="D7" s="177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6"/>
      <c r="D8" s="177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8"/>
      <c r="F11" s="179"/>
      <c r="G11" s="18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 t="str">
        <f>Rekapitulace!A31</f>
        <v>Individuální mimostaveništní doprava</v>
      </c>
      <c r="E14" s="44"/>
      <c r="F14" s="45"/>
      <c r="G14" s="42">
        <f>Rekapitulace!I31</f>
        <v>0</v>
      </c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 t="str">
        <f>Rekapitulace!A32</f>
        <v>Kompletační činnost zhotovitele</v>
      </c>
      <c r="E15" s="46"/>
      <c r="F15" s="47"/>
      <c r="G15" s="42">
        <f>Rekapitulace!I32</f>
        <v>0</v>
      </c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 t="str">
        <f>Rekapitulace!A33</f>
        <v>Mimořádně ztížené dopravní podmínky</v>
      </c>
      <c r="E16" s="46"/>
      <c r="F16" s="47"/>
      <c r="G16" s="42">
        <f>Rekapitulace!I33</f>
        <v>0</v>
      </c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 t="str">
        <f>Rekapitulace!A34</f>
        <v>Provozní vlivy</v>
      </c>
      <c r="E17" s="46"/>
      <c r="F17" s="47"/>
      <c r="G17" s="42">
        <f>Rekapitulace!I34</f>
        <v>0</v>
      </c>
    </row>
    <row r="18" spans="1:7" ht="15.75" customHeight="1">
      <c r="A18" s="49" t="s">
        <v>26</v>
      </c>
      <c r="B18" s="41"/>
      <c r="C18" s="42">
        <f>SUM(C14:C17)</f>
        <v>0</v>
      </c>
      <c r="D18" s="50" t="str">
        <f>Rekapitulace!A35</f>
        <v>Práce na kulturních památkách</v>
      </c>
      <c r="E18" s="46"/>
      <c r="F18" s="47"/>
      <c r="G18" s="42">
        <f>Rekapitulace!I35</f>
        <v>0</v>
      </c>
    </row>
    <row r="19" spans="1:7" ht="15.75" customHeight="1">
      <c r="A19" s="49"/>
      <c r="B19" s="41"/>
      <c r="C19" s="42"/>
      <c r="D19" s="24" t="str">
        <f>Rekapitulace!A36</f>
        <v>Zařízení staveniště</v>
      </c>
      <c r="E19" s="46"/>
      <c r="F19" s="47"/>
      <c r="G19" s="42">
        <f>Rekapitulace!I36</f>
        <v>0</v>
      </c>
    </row>
    <row r="20" spans="1:7" ht="15.75" customHeight="1">
      <c r="A20" s="49" t="s">
        <v>27</v>
      </c>
      <c r="B20" s="41"/>
      <c r="C20" s="42">
        <f>HZS</f>
        <v>0</v>
      </c>
      <c r="D20" s="24" t="str">
        <f>Rekapitulace!A37</f>
        <v>Území se ztíženými výrobními podmínkami</v>
      </c>
      <c r="E20" s="46"/>
      <c r="F20" s="47"/>
      <c r="G20" s="42">
        <f>Rekapitulace!I37</f>
        <v>0</v>
      </c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1"/>
      <c r="C37" s="181"/>
      <c r="D37" s="181"/>
      <c r="E37" s="181"/>
      <c r="F37" s="181"/>
      <c r="G37" s="181"/>
      <c r="H37" t="s">
        <v>4</v>
      </c>
    </row>
    <row r="38" spans="1:8" ht="12.75" customHeight="1">
      <c r="A38" s="68"/>
      <c r="B38" s="181"/>
      <c r="C38" s="181"/>
      <c r="D38" s="181"/>
      <c r="E38" s="181"/>
      <c r="F38" s="181"/>
      <c r="G38" s="181"/>
      <c r="H38" t="s">
        <v>4</v>
      </c>
    </row>
    <row r="39" spans="1:8" ht="12.75">
      <c r="A39" s="68"/>
      <c r="B39" s="181"/>
      <c r="C39" s="181"/>
      <c r="D39" s="181"/>
      <c r="E39" s="181"/>
      <c r="F39" s="181"/>
      <c r="G39" s="181"/>
      <c r="H39" t="s">
        <v>4</v>
      </c>
    </row>
    <row r="40" spans="1:8" ht="12.75">
      <c r="A40" s="68"/>
      <c r="B40" s="181"/>
      <c r="C40" s="181"/>
      <c r="D40" s="181"/>
      <c r="E40" s="181"/>
      <c r="F40" s="181"/>
      <c r="G40" s="181"/>
      <c r="H40" t="s">
        <v>4</v>
      </c>
    </row>
    <row r="41" spans="1:8" ht="12.75">
      <c r="A41" s="68"/>
      <c r="B41" s="181"/>
      <c r="C41" s="181"/>
      <c r="D41" s="181"/>
      <c r="E41" s="181"/>
      <c r="F41" s="181"/>
      <c r="G41" s="181"/>
      <c r="H41" t="s">
        <v>4</v>
      </c>
    </row>
    <row r="42" spans="1:8" ht="12.75">
      <c r="A42" s="68"/>
      <c r="B42" s="181"/>
      <c r="C42" s="181"/>
      <c r="D42" s="181"/>
      <c r="E42" s="181"/>
      <c r="F42" s="181"/>
      <c r="G42" s="181"/>
      <c r="H42" t="s">
        <v>4</v>
      </c>
    </row>
    <row r="43" spans="1:8" ht="12.75">
      <c r="A43" s="68"/>
      <c r="B43" s="181"/>
      <c r="C43" s="181"/>
      <c r="D43" s="181"/>
      <c r="E43" s="181"/>
      <c r="F43" s="181"/>
      <c r="G43" s="181"/>
      <c r="H43" t="s">
        <v>4</v>
      </c>
    </row>
    <row r="44" spans="1:8" ht="12.75">
      <c r="A44" s="68"/>
      <c r="B44" s="181"/>
      <c r="C44" s="181"/>
      <c r="D44" s="181"/>
      <c r="E44" s="181"/>
      <c r="F44" s="181"/>
      <c r="G44" s="181"/>
      <c r="H44" t="s">
        <v>4</v>
      </c>
    </row>
    <row r="45" spans="1:8" ht="3" customHeight="1">
      <c r="A45" s="68"/>
      <c r="B45" s="181"/>
      <c r="C45" s="181"/>
      <c r="D45" s="181"/>
      <c r="E45" s="181"/>
      <c r="F45" s="181"/>
      <c r="G45" s="181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sheetProtection/>
  <mergeCells count="14">
    <mergeCell ref="B46:G46"/>
    <mergeCell ref="B47:G47"/>
    <mergeCell ref="C7:D7"/>
    <mergeCell ref="C8:D8"/>
    <mergeCell ref="E11:G11"/>
    <mergeCell ref="B37:G45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9"/>
  <sheetViews>
    <sheetView zoomScalePageLayoutView="0" workbookViewId="0" topLeftCell="A1">
      <selection activeCell="H38" sqref="H38:I3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2" t="s">
        <v>5</v>
      </c>
      <c r="B1" s="183"/>
      <c r="C1" s="69" t="str">
        <f>CONCATENATE(cislostavby," ",nazevstavby)</f>
        <v> Lesy hl.m.Prahy stř.Vodní toky</v>
      </c>
      <c r="D1" s="70"/>
      <c r="E1" s="71"/>
      <c r="F1" s="70"/>
      <c r="G1" s="72"/>
      <c r="H1" s="73"/>
      <c r="I1" s="74"/>
    </row>
    <row r="2" spans="1:9" ht="13.5" thickBot="1">
      <c r="A2" s="184" t="s">
        <v>1</v>
      </c>
      <c r="B2" s="185"/>
      <c r="C2" s="75" t="str">
        <f>CONCATENATE(cisloobjektu," ",nazevobjektu)</f>
        <v> SO-01 Novostavba garáže k.ú.Kyje,čpar.805/1</v>
      </c>
      <c r="D2" s="76"/>
      <c r="E2" s="77"/>
      <c r="F2" s="76"/>
      <c r="G2" s="186"/>
      <c r="H2" s="186"/>
      <c r="I2" s="187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1</v>
      </c>
      <c r="B7" s="86" t="str">
        <f>Položky!C7</f>
        <v>Zemní práce</v>
      </c>
      <c r="C7" s="87"/>
      <c r="D7" s="88"/>
      <c r="E7" s="172">
        <f>Položky!BA12</f>
        <v>0</v>
      </c>
      <c r="F7" s="173">
        <f>Položky!BB12</f>
        <v>0</v>
      </c>
      <c r="G7" s="173">
        <f>Položky!BC12</f>
        <v>0</v>
      </c>
      <c r="H7" s="173">
        <f>Položky!BD12</f>
        <v>0</v>
      </c>
      <c r="I7" s="174">
        <f>Položky!BE12</f>
        <v>0</v>
      </c>
    </row>
    <row r="8" spans="1:9" s="11" customFormat="1" ht="12.75">
      <c r="A8" s="171" t="str">
        <f>Položky!B13</f>
        <v>2</v>
      </c>
      <c r="B8" s="86" t="str">
        <f>Položky!C13</f>
        <v>Základy,zvláštní zakládání</v>
      </c>
      <c r="C8" s="87"/>
      <c r="D8" s="88"/>
      <c r="E8" s="172">
        <f>Položky!BA19</f>
        <v>0</v>
      </c>
      <c r="F8" s="173">
        <f>Položky!BB19</f>
        <v>0</v>
      </c>
      <c r="G8" s="173">
        <f>Položky!BC19</f>
        <v>0</v>
      </c>
      <c r="H8" s="173">
        <f>Položky!BD19</f>
        <v>0</v>
      </c>
      <c r="I8" s="174">
        <f>Položky!BE19</f>
        <v>0</v>
      </c>
    </row>
    <row r="9" spans="1:9" s="11" customFormat="1" ht="12.75">
      <c r="A9" s="171" t="str">
        <f>Položky!B20</f>
        <v>3</v>
      </c>
      <c r="B9" s="86" t="str">
        <f>Položky!C20</f>
        <v>Svislé a kompletní konstrukce</v>
      </c>
      <c r="C9" s="87"/>
      <c r="D9" s="88"/>
      <c r="E9" s="172">
        <f>Položky!BA29</f>
        <v>0</v>
      </c>
      <c r="F9" s="173">
        <f>Položky!BB29</f>
        <v>0</v>
      </c>
      <c r="G9" s="173">
        <f>Položky!BC29</f>
        <v>0</v>
      </c>
      <c r="H9" s="173">
        <f>Položky!BD29</f>
        <v>0</v>
      </c>
      <c r="I9" s="174">
        <f>Položky!BE29</f>
        <v>0</v>
      </c>
    </row>
    <row r="10" spans="1:9" s="11" customFormat="1" ht="12.75">
      <c r="A10" s="171" t="str">
        <f>Položky!B30</f>
        <v>4</v>
      </c>
      <c r="B10" s="86" t="str">
        <f>Položky!C30</f>
        <v>Vodorovné konstrukce</v>
      </c>
      <c r="C10" s="87"/>
      <c r="D10" s="88"/>
      <c r="E10" s="172">
        <f>Položky!BA33</f>
        <v>0</v>
      </c>
      <c r="F10" s="173">
        <f>Položky!BB33</f>
        <v>0</v>
      </c>
      <c r="G10" s="173">
        <f>Položky!BC33</f>
        <v>0</v>
      </c>
      <c r="H10" s="173">
        <f>Položky!BD33</f>
        <v>0</v>
      </c>
      <c r="I10" s="174">
        <f>Položky!BE33</f>
        <v>0</v>
      </c>
    </row>
    <row r="11" spans="1:9" s="11" customFormat="1" ht="12.75">
      <c r="A11" s="171" t="str">
        <f>Položky!B34</f>
        <v>60</v>
      </c>
      <c r="B11" s="86" t="str">
        <f>Položky!C34</f>
        <v>Úpravy povrchů, omítky</v>
      </c>
      <c r="C11" s="87"/>
      <c r="D11" s="88"/>
      <c r="E11" s="172">
        <f>Položky!BA39</f>
        <v>0</v>
      </c>
      <c r="F11" s="173">
        <f>Položky!BB39</f>
        <v>0</v>
      </c>
      <c r="G11" s="173">
        <f>Položky!BC39</f>
        <v>0</v>
      </c>
      <c r="H11" s="173">
        <f>Položky!BD39</f>
        <v>0</v>
      </c>
      <c r="I11" s="174">
        <f>Položky!BE39</f>
        <v>0</v>
      </c>
    </row>
    <row r="12" spans="1:9" s="11" customFormat="1" ht="12.75">
      <c r="A12" s="171" t="str">
        <f>Položky!B40</f>
        <v>61</v>
      </c>
      <c r="B12" s="86" t="str">
        <f>Položky!C40</f>
        <v>Upravy povrchů vnitřní</v>
      </c>
      <c r="C12" s="87"/>
      <c r="D12" s="88"/>
      <c r="E12" s="172">
        <f>Položky!BA42</f>
        <v>0</v>
      </c>
      <c r="F12" s="173">
        <f>Položky!BB42</f>
        <v>0</v>
      </c>
      <c r="G12" s="173">
        <f>Položky!BC42</f>
        <v>0</v>
      </c>
      <c r="H12" s="173">
        <f>Položky!BD42</f>
        <v>0</v>
      </c>
      <c r="I12" s="174">
        <f>Položky!BE42</f>
        <v>0</v>
      </c>
    </row>
    <row r="13" spans="1:9" s="11" customFormat="1" ht="12.75">
      <c r="A13" s="171" t="str">
        <f>Položky!B43</f>
        <v>63</v>
      </c>
      <c r="B13" s="86" t="str">
        <f>Položky!C43</f>
        <v>Podlahy a podlahové konstrukce</v>
      </c>
      <c r="C13" s="87"/>
      <c r="D13" s="88"/>
      <c r="E13" s="172">
        <f>Položky!BA49</f>
        <v>0</v>
      </c>
      <c r="F13" s="173">
        <f>Položky!BB49</f>
        <v>0</v>
      </c>
      <c r="G13" s="173">
        <f>Položky!BC49</f>
        <v>0</v>
      </c>
      <c r="H13" s="173">
        <f>Položky!BD49</f>
        <v>0</v>
      </c>
      <c r="I13" s="174">
        <f>Položky!BE49</f>
        <v>0</v>
      </c>
    </row>
    <row r="14" spans="1:9" s="11" customFormat="1" ht="12.75">
      <c r="A14" s="171" t="str">
        <f>Položky!B50</f>
        <v>711</v>
      </c>
      <c r="B14" s="86" t="str">
        <f>Položky!C50</f>
        <v>Izolace proti vodě</v>
      </c>
      <c r="C14" s="87"/>
      <c r="D14" s="88"/>
      <c r="E14" s="172">
        <f>Položky!BA55</f>
        <v>0</v>
      </c>
      <c r="F14" s="173">
        <f>Položky!BB55</f>
        <v>0</v>
      </c>
      <c r="G14" s="173">
        <f>Položky!BC55</f>
        <v>0</v>
      </c>
      <c r="H14" s="173">
        <f>Položky!BD55</f>
        <v>0</v>
      </c>
      <c r="I14" s="174">
        <f>Položky!BE55</f>
        <v>0</v>
      </c>
    </row>
    <row r="15" spans="1:9" s="11" customFormat="1" ht="12.75">
      <c r="A15" s="171" t="str">
        <f>Položky!B56</f>
        <v>762</v>
      </c>
      <c r="B15" s="86" t="str">
        <f>Položky!C56</f>
        <v>Konstrukce tesařské</v>
      </c>
      <c r="C15" s="87"/>
      <c r="D15" s="88"/>
      <c r="E15" s="172">
        <f>Položky!BA65</f>
        <v>0</v>
      </c>
      <c r="F15" s="173">
        <f>Položky!BB65</f>
        <v>0</v>
      </c>
      <c r="G15" s="173">
        <f>Položky!BC65</f>
        <v>0</v>
      </c>
      <c r="H15" s="173">
        <f>Položky!BD65</f>
        <v>0</v>
      </c>
      <c r="I15" s="174">
        <f>Položky!BE65</f>
        <v>0</v>
      </c>
    </row>
    <row r="16" spans="1:9" s="11" customFormat="1" ht="12.75">
      <c r="A16" s="171" t="str">
        <f>Položky!B66</f>
        <v>764</v>
      </c>
      <c r="B16" s="86" t="str">
        <f>Položky!C66</f>
        <v>Konstrukce klempířské</v>
      </c>
      <c r="C16" s="87"/>
      <c r="D16" s="88"/>
      <c r="E16" s="172">
        <f>Položky!BA74</f>
        <v>0</v>
      </c>
      <c r="F16" s="173">
        <f>Položky!BB74</f>
        <v>0</v>
      </c>
      <c r="G16" s="173">
        <f>Položky!BC74</f>
        <v>0</v>
      </c>
      <c r="H16" s="173">
        <f>Položky!BD74</f>
        <v>0</v>
      </c>
      <c r="I16" s="174">
        <f>Položky!BE74</f>
        <v>0</v>
      </c>
    </row>
    <row r="17" spans="1:9" s="11" customFormat="1" ht="12.75">
      <c r="A17" s="171" t="str">
        <f>Položky!B75</f>
        <v>766</v>
      </c>
      <c r="B17" s="86" t="str">
        <f>Položky!C75</f>
        <v>Konstrukce truhlářské</v>
      </c>
      <c r="C17" s="87"/>
      <c r="D17" s="88"/>
      <c r="E17" s="172">
        <f>Položky!BA79</f>
        <v>0</v>
      </c>
      <c r="F17" s="173">
        <f>Položky!BB79</f>
        <v>0</v>
      </c>
      <c r="G17" s="173">
        <f>Položky!BC79</f>
        <v>0</v>
      </c>
      <c r="H17" s="173">
        <f>Položky!BD79</f>
        <v>0</v>
      </c>
      <c r="I17" s="174">
        <f>Položky!BE79</f>
        <v>0</v>
      </c>
    </row>
    <row r="18" spans="1:9" s="11" customFormat="1" ht="12.75">
      <c r="A18" s="171" t="str">
        <f>Položky!B80</f>
        <v>767</v>
      </c>
      <c r="B18" s="86" t="str">
        <f>Položky!C80</f>
        <v>Konstrukce zámečnické</v>
      </c>
      <c r="C18" s="87"/>
      <c r="D18" s="88"/>
      <c r="E18" s="172">
        <f>Položky!BA84</f>
        <v>0</v>
      </c>
      <c r="F18" s="173">
        <f>Položky!BB84</f>
        <v>0</v>
      </c>
      <c r="G18" s="173">
        <f>Položky!BC84</f>
        <v>0</v>
      </c>
      <c r="H18" s="173">
        <f>Položky!BD84</f>
        <v>0</v>
      </c>
      <c r="I18" s="174">
        <f>Položky!BE84</f>
        <v>0</v>
      </c>
    </row>
    <row r="19" spans="1:9" s="11" customFormat="1" ht="12.75">
      <c r="A19" s="171" t="str">
        <f>Položky!B85</f>
        <v>769</v>
      </c>
      <c r="B19" s="86" t="str">
        <f>Položky!C85</f>
        <v>Otvorove prvky z plastu</v>
      </c>
      <c r="C19" s="87"/>
      <c r="D19" s="88"/>
      <c r="E19" s="172">
        <f>Položky!BA88</f>
        <v>0</v>
      </c>
      <c r="F19" s="173">
        <f>Položky!BB88</f>
        <v>0</v>
      </c>
      <c r="G19" s="173">
        <f>Položky!BC88</f>
        <v>0</v>
      </c>
      <c r="H19" s="173">
        <f>Položky!BD88</f>
        <v>0</v>
      </c>
      <c r="I19" s="174">
        <f>Položky!BE88</f>
        <v>0</v>
      </c>
    </row>
    <row r="20" spans="1:9" s="11" customFormat="1" ht="12.75">
      <c r="A20" s="171" t="str">
        <f>Položky!B89</f>
        <v>784</v>
      </c>
      <c r="B20" s="86" t="str">
        <f>Položky!C89</f>
        <v>Malby</v>
      </c>
      <c r="C20" s="87"/>
      <c r="D20" s="88"/>
      <c r="E20" s="172">
        <f>Položky!BA92</f>
        <v>0</v>
      </c>
      <c r="F20" s="173">
        <f>Položky!BB92</f>
        <v>0</v>
      </c>
      <c r="G20" s="173">
        <f>Položky!BC92</f>
        <v>0</v>
      </c>
      <c r="H20" s="173">
        <f>Položky!BD92</f>
        <v>0</v>
      </c>
      <c r="I20" s="174">
        <f>Položky!BE92</f>
        <v>0</v>
      </c>
    </row>
    <row r="21" spans="1:9" s="11" customFormat="1" ht="12.75">
      <c r="A21" s="171" t="str">
        <f>Položky!B93</f>
        <v>8</v>
      </c>
      <c r="B21" s="86" t="str">
        <f>Položky!C93</f>
        <v>Trubní vedení</v>
      </c>
      <c r="C21" s="87"/>
      <c r="D21" s="88"/>
      <c r="E21" s="172">
        <f>Položky!BA99</f>
        <v>0</v>
      </c>
      <c r="F21" s="173">
        <f>Položky!BB99</f>
        <v>0</v>
      </c>
      <c r="G21" s="173">
        <f>Položky!BC99</f>
        <v>0</v>
      </c>
      <c r="H21" s="173">
        <f>Položky!BD99</f>
        <v>0</v>
      </c>
      <c r="I21" s="174">
        <f>Položky!BE99</f>
        <v>0</v>
      </c>
    </row>
    <row r="22" spans="1:9" s="11" customFormat="1" ht="12.75">
      <c r="A22" s="171" t="str">
        <f>Položky!B100</f>
        <v>94</v>
      </c>
      <c r="B22" s="86" t="str">
        <f>Položky!C100</f>
        <v>Lešení a stavební výtahy</v>
      </c>
      <c r="C22" s="87"/>
      <c r="D22" s="88"/>
      <c r="E22" s="172">
        <f>Položky!BA103</f>
        <v>0</v>
      </c>
      <c r="F22" s="173">
        <f>Položky!BB103</f>
        <v>0</v>
      </c>
      <c r="G22" s="173">
        <f>Položky!BC103</f>
        <v>0</v>
      </c>
      <c r="H22" s="173">
        <f>Položky!BD103</f>
        <v>0</v>
      </c>
      <c r="I22" s="174">
        <f>Položky!BE103</f>
        <v>0</v>
      </c>
    </row>
    <row r="23" spans="1:9" s="11" customFormat="1" ht="12.75">
      <c r="A23" s="171" t="str">
        <f>Položky!B104</f>
        <v>96</v>
      </c>
      <c r="B23" s="86" t="str">
        <f>Položky!C104</f>
        <v>Bourání konstrukcí</v>
      </c>
      <c r="C23" s="87"/>
      <c r="D23" s="88"/>
      <c r="E23" s="172">
        <f>Položky!BA111</f>
        <v>0</v>
      </c>
      <c r="F23" s="173">
        <f>Položky!BB111</f>
        <v>0</v>
      </c>
      <c r="G23" s="173">
        <f>Položky!BC111</f>
        <v>0</v>
      </c>
      <c r="H23" s="173">
        <f>Položky!BD111</f>
        <v>0</v>
      </c>
      <c r="I23" s="174">
        <f>Položky!BE111</f>
        <v>0</v>
      </c>
    </row>
    <row r="24" spans="1:9" s="11" customFormat="1" ht="12.75">
      <c r="A24" s="171" t="str">
        <f>Položky!B112</f>
        <v>99</v>
      </c>
      <c r="B24" s="86" t="str">
        <f>Položky!C112</f>
        <v>Staveništní přesun hmot</v>
      </c>
      <c r="C24" s="87"/>
      <c r="D24" s="88"/>
      <c r="E24" s="172">
        <f>Položky!BA114</f>
        <v>0</v>
      </c>
      <c r="F24" s="173">
        <f>Položky!BB114</f>
        <v>0</v>
      </c>
      <c r="G24" s="173">
        <f>Položky!BC114</f>
        <v>0</v>
      </c>
      <c r="H24" s="173">
        <f>Položky!BD114</f>
        <v>0</v>
      </c>
      <c r="I24" s="174">
        <f>Položky!BE114</f>
        <v>0</v>
      </c>
    </row>
    <row r="25" spans="1:9" s="11" customFormat="1" ht="13.5" thickBot="1">
      <c r="A25" s="171" t="str">
        <f>Položky!B115</f>
        <v>M21</v>
      </c>
      <c r="B25" s="86" t="str">
        <f>Položky!C115</f>
        <v>Elektromontáže</v>
      </c>
      <c r="C25" s="87"/>
      <c r="D25" s="88"/>
      <c r="E25" s="172">
        <f>Položky!BA118</f>
        <v>0</v>
      </c>
      <c r="F25" s="173">
        <f>Položky!BB118</f>
        <v>0</v>
      </c>
      <c r="G25" s="173">
        <f>Položky!BC118</f>
        <v>0</v>
      </c>
      <c r="H25" s="173">
        <f>Položky!BD118</f>
        <v>0</v>
      </c>
      <c r="I25" s="174">
        <f>Položky!BE118</f>
        <v>0</v>
      </c>
    </row>
    <row r="26" spans="1:9" s="94" customFormat="1" ht="13.5" thickBot="1">
      <c r="A26" s="89"/>
      <c r="B26" s="81" t="s">
        <v>50</v>
      </c>
      <c r="C26" s="81"/>
      <c r="D26" s="90"/>
      <c r="E26" s="91">
        <f>SUM(E7:E25)</f>
        <v>0</v>
      </c>
      <c r="F26" s="92">
        <f>SUM(F7:F25)</f>
        <v>0</v>
      </c>
      <c r="G26" s="92">
        <f>SUM(G7:G25)</f>
        <v>0</v>
      </c>
      <c r="H26" s="92">
        <f>SUM(H7:H25)</f>
        <v>0</v>
      </c>
      <c r="I26" s="93">
        <f>SUM(I7:I25)</f>
        <v>0</v>
      </c>
    </row>
    <row r="27" spans="1:9" ht="12.75">
      <c r="A27" s="87"/>
      <c r="B27" s="87"/>
      <c r="C27" s="87"/>
      <c r="D27" s="87"/>
      <c r="E27" s="87"/>
      <c r="F27" s="87"/>
      <c r="G27" s="87"/>
      <c r="H27" s="87"/>
      <c r="I27" s="87"/>
    </row>
    <row r="28" spans="1:57" ht="19.5" customHeight="1">
      <c r="A28" s="95" t="s">
        <v>51</v>
      </c>
      <c r="B28" s="95"/>
      <c r="C28" s="95"/>
      <c r="D28" s="95"/>
      <c r="E28" s="95"/>
      <c r="F28" s="95"/>
      <c r="G28" s="96"/>
      <c r="H28" s="95"/>
      <c r="I28" s="95"/>
      <c r="BA28" s="30"/>
      <c r="BB28" s="30"/>
      <c r="BC28" s="30"/>
      <c r="BD28" s="30"/>
      <c r="BE28" s="30"/>
    </row>
    <row r="29" spans="1:9" ht="13.5" thickBot="1">
      <c r="A29" s="97"/>
      <c r="B29" s="97"/>
      <c r="C29" s="97"/>
      <c r="D29" s="97"/>
      <c r="E29" s="97"/>
      <c r="F29" s="97"/>
      <c r="G29" s="97"/>
      <c r="H29" s="97"/>
      <c r="I29" s="97"/>
    </row>
    <row r="30" spans="1:9" ht="12.75">
      <c r="A30" s="98" t="s">
        <v>52</v>
      </c>
      <c r="B30" s="99"/>
      <c r="C30" s="99"/>
      <c r="D30" s="100"/>
      <c r="E30" s="101" t="s">
        <v>53</v>
      </c>
      <c r="F30" s="102" t="s">
        <v>54</v>
      </c>
      <c r="G30" s="103" t="s">
        <v>55</v>
      </c>
      <c r="H30" s="104"/>
      <c r="I30" s="105" t="s">
        <v>53</v>
      </c>
    </row>
    <row r="31" spans="1:53" ht="12.75">
      <c r="A31" s="106" t="s">
        <v>259</v>
      </c>
      <c r="B31" s="107"/>
      <c r="C31" s="107"/>
      <c r="D31" s="108"/>
      <c r="E31" s="109"/>
      <c r="F31" s="110">
        <v>0</v>
      </c>
      <c r="G31" s="111">
        <f aca="true" t="shared" si="0" ref="G31:G37">CHOOSE(BA31+1,HSV+PSV,HSV+PSV+Mont,HSV+PSV+Dodavka+Mont,HSV,PSV,Mont,Dodavka,Mont+Dodavka,0)</f>
        <v>0</v>
      </c>
      <c r="H31" s="112"/>
      <c r="I31" s="113">
        <f aca="true" t="shared" si="1" ref="I31:I37">E31+F31*G31/100</f>
        <v>0</v>
      </c>
      <c r="BA31">
        <v>0</v>
      </c>
    </row>
    <row r="32" spans="1:53" ht="12.75">
      <c r="A32" s="106" t="s">
        <v>260</v>
      </c>
      <c r="B32" s="107"/>
      <c r="C32" s="107"/>
      <c r="D32" s="108"/>
      <c r="E32" s="109"/>
      <c r="F32" s="110">
        <v>0</v>
      </c>
      <c r="G32" s="111">
        <f t="shared" si="0"/>
        <v>0</v>
      </c>
      <c r="H32" s="112"/>
      <c r="I32" s="113">
        <f t="shared" si="1"/>
        <v>0</v>
      </c>
      <c r="BA32">
        <v>0</v>
      </c>
    </row>
    <row r="33" spans="1:53" ht="12.75">
      <c r="A33" s="106" t="s">
        <v>261</v>
      </c>
      <c r="B33" s="107"/>
      <c r="C33" s="107"/>
      <c r="D33" s="108"/>
      <c r="E33" s="109"/>
      <c r="F33" s="110">
        <v>0</v>
      </c>
      <c r="G33" s="111">
        <f t="shared" si="0"/>
        <v>0</v>
      </c>
      <c r="H33" s="112"/>
      <c r="I33" s="113">
        <f t="shared" si="1"/>
        <v>0</v>
      </c>
      <c r="BA33">
        <v>0</v>
      </c>
    </row>
    <row r="34" spans="1:53" ht="12.75">
      <c r="A34" s="106" t="s">
        <v>262</v>
      </c>
      <c r="B34" s="107"/>
      <c r="C34" s="107"/>
      <c r="D34" s="108"/>
      <c r="E34" s="109"/>
      <c r="F34" s="110">
        <v>0</v>
      </c>
      <c r="G34" s="111">
        <f t="shared" si="0"/>
        <v>0</v>
      </c>
      <c r="H34" s="112"/>
      <c r="I34" s="113">
        <f t="shared" si="1"/>
        <v>0</v>
      </c>
      <c r="BA34">
        <v>0</v>
      </c>
    </row>
    <row r="35" spans="1:53" ht="12.75">
      <c r="A35" s="106" t="s">
        <v>263</v>
      </c>
      <c r="B35" s="107"/>
      <c r="C35" s="107"/>
      <c r="D35" s="108"/>
      <c r="E35" s="109"/>
      <c r="F35" s="110">
        <v>0</v>
      </c>
      <c r="G35" s="111">
        <f t="shared" si="0"/>
        <v>0</v>
      </c>
      <c r="H35" s="112"/>
      <c r="I35" s="113">
        <f t="shared" si="1"/>
        <v>0</v>
      </c>
      <c r="BA35">
        <v>0</v>
      </c>
    </row>
    <row r="36" spans="1:53" ht="12.75">
      <c r="A36" s="106" t="s">
        <v>264</v>
      </c>
      <c r="B36" s="107"/>
      <c r="C36" s="107"/>
      <c r="D36" s="108"/>
      <c r="E36" s="109"/>
      <c r="F36" s="110">
        <v>0</v>
      </c>
      <c r="G36" s="111">
        <f t="shared" si="0"/>
        <v>0</v>
      </c>
      <c r="H36" s="112"/>
      <c r="I36" s="113">
        <f t="shared" si="1"/>
        <v>0</v>
      </c>
      <c r="BA36">
        <v>0</v>
      </c>
    </row>
    <row r="37" spans="1:53" ht="12.75">
      <c r="A37" s="106" t="s">
        <v>265</v>
      </c>
      <c r="B37" s="107"/>
      <c r="C37" s="107"/>
      <c r="D37" s="108"/>
      <c r="E37" s="109"/>
      <c r="F37" s="110">
        <v>0</v>
      </c>
      <c r="G37" s="111">
        <f t="shared" si="0"/>
        <v>0</v>
      </c>
      <c r="H37" s="112"/>
      <c r="I37" s="113">
        <f t="shared" si="1"/>
        <v>0</v>
      </c>
      <c r="BA37">
        <v>0</v>
      </c>
    </row>
    <row r="38" spans="1:9" ht="13.5" thickBot="1">
      <c r="A38" s="114"/>
      <c r="B38" s="115" t="s">
        <v>56</v>
      </c>
      <c r="C38" s="116"/>
      <c r="D38" s="117"/>
      <c r="E38" s="118"/>
      <c r="F38" s="119"/>
      <c r="G38" s="119"/>
      <c r="H38" s="188">
        <f>SUM(I31:I37)</f>
        <v>0</v>
      </c>
      <c r="I38" s="189"/>
    </row>
    <row r="39" spans="1:9" ht="12.75">
      <c r="A39" s="97"/>
      <c r="B39" s="97"/>
      <c r="C39" s="97"/>
      <c r="D39" s="97"/>
      <c r="E39" s="97"/>
      <c r="F39" s="97"/>
      <c r="G39" s="97"/>
      <c r="H39" s="97"/>
      <c r="I39" s="97"/>
    </row>
    <row r="40" spans="2:9" ht="12.75">
      <c r="B40" s="94"/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  <row r="75" spans="6:9" ht="12.75">
      <c r="F75" s="120"/>
      <c r="G75" s="121"/>
      <c r="H75" s="121"/>
      <c r="I75" s="122"/>
    </row>
    <row r="76" spans="6:9" ht="12.75">
      <c r="F76" s="120"/>
      <c r="G76" s="121"/>
      <c r="H76" s="121"/>
      <c r="I76" s="122"/>
    </row>
    <row r="77" spans="6:9" ht="12.75">
      <c r="F77" s="120"/>
      <c r="G77" s="121"/>
      <c r="H77" s="121"/>
      <c r="I77" s="122"/>
    </row>
    <row r="78" spans="6:9" ht="12.75">
      <c r="F78" s="120"/>
      <c r="G78" s="121"/>
      <c r="H78" s="121"/>
      <c r="I78" s="122"/>
    </row>
    <row r="79" spans="6:9" ht="12.75">
      <c r="F79" s="120"/>
      <c r="G79" s="121"/>
      <c r="H79" s="121"/>
      <c r="I79" s="122"/>
    </row>
    <row r="80" spans="6:9" ht="12.75">
      <c r="F80" s="120"/>
      <c r="G80" s="121"/>
      <c r="H80" s="121"/>
      <c r="I80" s="122"/>
    </row>
    <row r="81" spans="6:9" ht="12.75">
      <c r="F81" s="120"/>
      <c r="G81" s="121"/>
      <c r="H81" s="121"/>
      <c r="I81" s="122"/>
    </row>
    <row r="82" spans="6:9" ht="12.75">
      <c r="F82" s="120"/>
      <c r="G82" s="121"/>
      <c r="H82" s="121"/>
      <c r="I82" s="122"/>
    </row>
    <row r="83" spans="6:9" ht="12.75">
      <c r="F83" s="120"/>
      <c r="G83" s="121"/>
      <c r="H83" s="121"/>
      <c r="I83" s="122"/>
    </row>
    <row r="84" spans="6:9" ht="12.75">
      <c r="F84" s="120"/>
      <c r="G84" s="121"/>
      <c r="H84" s="121"/>
      <c r="I84" s="122"/>
    </row>
    <row r="85" spans="6:9" ht="12.75">
      <c r="F85" s="120"/>
      <c r="G85" s="121"/>
      <c r="H85" s="121"/>
      <c r="I85" s="122"/>
    </row>
    <row r="86" spans="6:9" ht="12.75">
      <c r="F86" s="120"/>
      <c r="G86" s="121"/>
      <c r="H86" s="121"/>
      <c r="I86" s="122"/>
    </row>
    <row r="87" spans="6:9" ht="12.75">
      <c r="F87" s="120"/>
      <c r="G87" s="121"/>
      <c r="H87" s="121"/>
      <c r="I87" s="122"/>
    </row>
    <row r="88" spans="6:9" ht="12.75">
      <c r="F88" s="120"/>
      <c r="G88" s="121"/>
      <c r="H88" s="121"/>
      <c r="I88" s="122"/>
    </row>
    <row r="89" spans="6:9" ht="12.75">
      <c r="F89" s="120"/>
      <c r="G89" s="121"/>
      <c r="H89" s="121"/>
      <c r="I89" s="122"/>
    </row>
  </sheetData>
  <sheetProtection/>
  <mergeCells count="4">
    <mergeCell ref="A1:B1"/>
    <mergeCell ref="A2:B2"/>
    <mergeCell ref="G2:I2"/>
    <mergeCell ref="H38:I3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91"/>
  <sheetViews>
    <sheetView showGridLines="0" showZeros="0" zoomScalePageLayoutView="0" workbookViewId="0" topLeftCell="A1">
      <selection activeCell="A118" sqref="A118:IV120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0" t="s">
        <v>57</v>
      </c>
      <c r="B1" s="190"/>
      <c r="C1" s="190"/>
      <c r="D1" s="190"/>
      <c r="E1" s="190"/>
      <c r="F1" s="190"/>
      <c r="G1" s="190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1" t="s">
        <v>5</v>
      </c>
      <c r="B3" s="192"/>
      <c r="C3" s="128" t="str">
        <f>CONCATENATE(cislostavby," ",nazevstavby)</f>
        <v> Lesy hl.m.Prahy stř.Vodní toky</v>
      </c>
      <c r="D3" s="129"/>
      <c r="E3" s="130"/>
      <c r="F3" s="131">
        <f>Rekapitulace!H1</f>
        <v>0</v>
      </c>
      <c r="G3" s="132"/>
    </row>
    <row r="4" spans="1:7" ht="13.5" thickBot="1">
      <c r="A4" s="193" t="s">
        <v>1</v>
      </c>
      <c r="B4" s="194"/>
      <c r="C4" s="133" t="str">
        <f>CONCATENATE(cisloobjektu," ",nazevobjektu)</f>
        <v> SO-01 Novostavba garáže k.ú.Kyje,čpar.805/1</v>
      </c>
      <c r="D4" s="134"/>
      <c r="E4" s="195"/>
      <c r="F4" s="195"/>
      <c r="G4" s="196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66</v>
      </c>
      <c r="C7" s="145" t="s">
        <v>67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71</v>
      </c>
      <c r="C8" s="153" t="s">
        <v>72</v>
      </c>
      <c r="D8" s="154" t="s">
        <v>73</v>
      </c>
      <c r="E8" s="155">
        <v>18.1631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104" ht="12.75">
      <c r="A9" s="151">
        <v>2</v>
      </c>
      <c r="B9" s="152" t="s">
        <v>74</v>
      </c>
      <c r="C9" s="153" t="s">
        <v>75</v>
      </c>
      <c r="D9" s="154" t="s">
        <v>73</v>
      </c>
      <c r="E9" s="155">
        <v>18.1631</v>
      </c>
      <c r="F9" s="155">
        <v>0</v>
      </c>
      <c r="G9" s="156">
        <f>E9*F9</f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>IF(AZ9=1,G9,0)</f>
        <v>0</v>
      </c>
      <c r="BB9" s="123">
        <f>IF(AZ9=2,G9,0)</f>
        <v>0</v>
      </c>
      <c r="BC9" s="123">
        <f>IF(AZ9=3,G9,0)</f>
        <v>0</v>
      </c>
      <c r="BD9" s="123">
        <f>IF(AZ9=4,G9,0)</f>
        <v>0</v>
      </c>
      <c r="BE9" s="123">
        <f>IF(AZ9=5,G9,0)</f>
        <v>0</v>
      </c>
      <c r="CZ9" s="123">
        <v>0</v>
      </c>
    </row>
    <row r="10" spans="1:104" ht="12.75">
      <c r="A10" s="151">
        <v>3</v>
      </c>
      <c r="B10" s="152" t="s">
        <v>76</v>
      </c>
      <c r="C10" s="153" t="s">
        <v>77</v>
      </c>
      <c r="D10" s="154" t="s">
        <v>73</v>
      </c>
      <c r="E10" s="155">
        <v>18.1631</v>
      </c>
      <c r="F10" s="155">
        <v>0</v>
      </c>
      <c r="G10" s="156">
        <f>E10*F10</f>
        <v>0</v>
      </c>
      <c r="O10" s="150">
        <v>2</v>
      </c>
      <c r="AA10" s="123">
        <v>12</v>
      </c>
      <c r="AB10" s="123">
        <v>0</v>
      </c>
      <c r="AC10" s="123">
        <v>3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0</v>
      </c>
    </row>
    <row r="11" spans="1:104" ht="12.75">
      <c r="A11" s="151">
        <v>4</v>
      </c>
      <c r="B11" s="152" t="s">
        <v>78</v>
      </c>
      <c r="C11" s="153" t="s">
        <v>79</v>
      </c>
      <c r="D11" s="154" t="s">
        <v>73</v>
      </c>
      <c r="E11" s="155">
        <v>18.1632</v>
      </c>
      <c r="F11" s="155">
        <v>0</v>
      </c>
      <c r="G11" s="156">
        <f>E11*F11</f>
        <v>0</v>
      </c>
      <c r="O11" s="150">
        <v>2</v>
      </c>
      <c r="AA11" s="123">
        <v>12</v>
      </c>
      <c r="AB11" s="123">
        <v>0</v>
      </c>
      <c r="AC11" s="123">
        <v>4</v>
      </c>
      <c r="AZ11" s="123">
        <v>1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0</v>
      </c>
    </row>
    <row r="12" spans="1:57" ht="12.75">
      <c r="A12" s="157"/>
      <c r="B12" s="158" t="s">
        <v>68</v>
      </c>
      <c r="C12" s="159" t="str">
        <f>CONCATENATE(B7," ",C7)</f>
        <v>1 Zemní práce</v>
      </c>
      <c r="D12" s="157"/>
      <c r="E12" s="160"/>
      <c r="F12" s="160"/>
      <c r="G12" s="161">
        <f>SUM(G7:G11)</f>
        <v>0</v>
      </c>
      <c r="O12" s="150">
        <v>4</v>
      </c>
      <c r="BA12" s="162">
        <f>SUM(BA7:BA11)</f>
        <v>0</v>
      </c>
      <c r="BB12" s="162">
        <f>SUM(BB7:BB11)</f>
        <v>0</v>
      </c>
      <c r="BC12" s="162">
        <f>SUM(BC7:BC11)</f>
        <v>0</v>
      </c>
      <c r="BD12" s="162">
        <f>SUM(BD7:BD11)</f>
        <v>0</v>
      </c>
      <c r="BE12" s="162">
        <f>SUM(BE7:BE11)</f>
        <v>0</v>
      </c>
    </row>
    <row r="13" spans="1:15" ht="12.75">
      <c r="A13" s="143" t="s">
        <v>65</v>
      </c>
      <c r="B13" s="144" t="s">
        <v>80</v>
      </c>
      <c r="C13" s="145" t="s">
        <v>81</v>
      </c>
      <c r="D13" s="146"/>
      <c r="E13" s="147"/>
      <c r="F13" s="147"/>
      <c r="G13" s="148"/>
      <c r="H13" s="149"/>
      <c r="I13" s="149"/>
      <c r="O13" s="150">
        <v>1</v>
      </c>
    </row>
    <row r="14" spans="1:104" ht="12.75">
      <c r="A14" s="151">
        <v>5</v>
      </c>
      <c r="B14" s="152" t="s">
        <v>82</v>
      </c>
      <c r="C14" s="153" t="s">
        <v>83</v>
      </c>
      <c r="D14" s="154" t="s">
        <v>73</v>
      </c>
      <c r="E14" s="155">
        <v>14.7034</v>
      </c>
      <c r="F14" s="155">
        <v>0</v>
      </c>
      <c r="G14" s="156">
        <f>E14*F14</f>
        <v>0</v>
      </c>
      <c r="O14" s="150">
        <v>2</v>
      </c>
      <c r="AA14" s="123">
        <v>12</v>
      </c>
      <c r="AB14" s="123">
        <v>0</v>
      </c>
      <c r="AC14" s="123">
        <v>5</v>
      </c>
      <c r="AZ14" s="123">
        <v>1</v>
      </c>
      <c r="BA14" s="123">
        <f>IF(AZ14=1,G14,0)</f>
        <v>0</v>
      </c>
      <c r="BB14" s="123">
        <f>IF(AZ14=2,G14,0)</f>
        <v>0</v>
      </c>
      <c r="BC14" s="123">
        <f>IF(AZ14=3,G14,0)</f>
        <v>0</v>
      </c>
      <c r="BD14" s="123">
        <f>IF(AZ14=4,G14,0)</f>
        <v>0</v>
      </c>
      <c r="BE14" s="123">
        <f>IF(AZ14=5,G14,0)</f>
        <v>0</v>
      </c>
      <c r="CZ14" s="123">
        <v>2.525</v>
      </c>
    </row>
    <row r="15" spans="1:104" ht="22.5">
      <c r="A15" s="151">
        <v>6</v>
      </c>
      <c r="B15" s="152" t="s">
        <v>84</v>
      </c>
      <c r="C15" s="153" t="s">
        <v>85</v>
      </c>
      <c r="D15" s="154" t="s">
        <v>86</v>
      </c>
      <c r="E15" s="155">
        <v>78.3912</v>
      </c>
      <c r="F15" s="155">
        <v>0</v>
      </c>
      <c r="G15" s="156">
        <f>E15*F15</f>
        <v>0</v>
      </c>
      <c r="O15" s="150">
        <v>2</v>
      </c>
      <c r="AA15" s="123">
        <v>12</v>
      </c>
      <c r="AB15" s="123">
        <v>0</v>
      </c>
      <c r="AC15" s="123">
        <v>6</v>
      </c>
      <c r="AZ15" s="123">
        <v>1</v>
      </c>
      <c r="BA15" s="123">
        <f>IF(AZ15=1,G15,0)</f>
        <v>0</v>
      </c>
      <c r="BB15" s="123">
        <f>IF(AZ15=2,G15,0)</f>
        <v>0</v>
      </c>
      <c r="BC15" s="123">
        <f>IF(AZ15=3,G15,0)</f>
        <v>0</v>
      </c>
      <c r="BD15" s="123">
        <f>IF(AZ15=4,G15,0)</f>
        <v>0</v>
      </c>
      <c r="BE15" s="123">
        <f>IF(AZ15=5,G15,0)</f>
        <v>0</v>
      </c>
      <c r="CZ15" s="123">
        <v>0.6543</v>
      </c>
    </row>
    <row r="16" spans="1:104" ht="22.5">
      <c r="A16" s="151">
        <v>7</v>
      </c>
      <c r="B16" s="152" t="s">
        <v>87</v>
      </c>
      <c r="C16" s="153" t="s">
        <v>88</v>
      </c>
      <c r="D16" s="154" t="s">
        <v>89</v>
      </c>
      <c r="E16" s="155">
        <v>0.4177</v>
      </c>
      <c r="F16" s="155">
        <v>0</v>
      </c>
      <c r="G16" s="156">
        <f>E16*F16</f>
        <v>0</v>
      </c>
      <c r="O16" s="150">
        <v>2</v>
      </c>
      <c r="AA16" s="123">
        <v>12</v>
      </c>
      <c r="AB16" s="123">
        <v>0</v>
      </c>
      <c r="AC16" s="123">
        <v>7</v>
      </c>
      <c r="AZ16" s="123">
        <v>1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1.05702</v>
      </c>
    </row>
    <row r="17" spans="1:104" ht="22.5">
      <c r="A17" s="151">
        <v>8</v>
      </c>
      <c r="B17" s="152" t="s">
        <v>90</v>
      </c>
      <c r="C17" s="153" t="s">
        <v>91</v>
      </c>
      <c r="D17" s="154" t="s">
        <v>92</v>
      </c>
      <c r="E17" s="155">
        <v>13</v>
      </c>
      <c r="F17" s="155">
        <v>0</v>
      </c>
      <c r="G17" s="156">
        <f>E17*F17</f>
        <v>0</v>
      </c>
      <c r="O17" s="150">
        <v>2</v>
      </c>
      <c r="AA17" s="123">
        <v>12</v>
      </c>
      <c r="AB17" s="123">
        <v>0</v>
      </c>
      <c r="AC17" s="123">
        <v>8</v>
      </c>
      <c r="AZ17" s="123">
        <v>1</v>
      </c>
      <c r="BA17" s="123">
        <f>IF(AZ17=1,G17,0)</f>
        <v>0</v>
      </c>
      <c r="BB17" s="123">
        <f>IF(AZ17=2,G17,0)</f>
        <v>0</v>
      </c>
      <c r="BC17" s="123">
        <f>IF(AZ17=3,G17,0)</f>
        <v>0</v>
      </c>
      <c r="BD17" s="123">
        <f>IF(AZ17=4,G17,0)</f>
        <v>0</v>
      </c>
      <c r="BE17" s="123">
        <f>IF(AZ17=5,G17,0)</f>
        <v>0</v>
      </c>
      <c r="CZ17" s="123">
        <v>0.43051</v>
      </c>
    </row>
    <row r="18" spans="1:104" ht="12.75">
      <c r="A18" s="151">
        <v>9</v>
      </c>
      <c r="B18" s="152" t="s">
        <v>93</v>
      </c>
      <c r="C18" s="153" t="s">
        <v>94</v>
      </c>
      <c r="D18" s="154" t="s">
        <v>95</v>
      </c>
      <c r="E18" s="155">
        <v>1</v>
      </c>
      <c r="F18" s="155">
        <v>0</v>
      </c>
      <c r="G18" s="156">
        <f>E18*F18</f>
        <v>0</v>
      </c>
      <c r="O18" s="150">
        <v>2</v>
      </c>
      <c r="AA18" s="123">
        <v>12</v>
      </c>
      <c r="AB18" s="123">
        <v>0</v>
      </c>
      <c r="AC18" s="123">
        <v>9</v>
      </c>
      <c r="AZ18" s="123">
        <v>1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0.05853</v>
      </c>
    </row>
    <row r="19" spans="1:57" ht="12.75">
      <c r="A19" s="157"/>
      <c r="B19" s="158" t="s">
        <v>68</v>
      </c>
      <c r="C19" s="159" t="str">
        <f>CONCATENATE(B13," ",C13)</f>
        <v>2 Základy,zvláštní zakládání</v>
      </c>
      <c r="D19" s="157"/>
      <c r="E19" s="160"/>
      <c r="F19" s="160"/>
      <c r="G19" s="161">
        <f>SUM(G13:G18)</f>
        <v>0</v>
      </c>
      <c r="O19" s="150">
        <v>4</v>
      </c>
      <c r="BA19" s="162">
        <f>SUM(BA13:BA18)</f>
        <v>0</v>
      </c>
      <c r="BB19" s="162">
        <f>SUM(BB13:BB18)</f>
        <v>0</v>
      </c>
      <c r="BC19" s="162">
        <f>SUM(BC13:BC18)</f>
        <v>0</v>
      </c>
      <c r="BD19" s="162">
        <f>SUM(BD13:BD18)</f>
        <v>0</v>
      </c>
      <c r="BE19" s="162">
        <f>SUM(BE13:BE18)</f>
        <v>0</v>
      </c>
    </row>
    <row r="20" spans="1:15" ht="12.75">
      <c r="A20" s="143" t="s">
        <v>65</v>
      </c>
      <c r="B20" s="144" t="s">
        <v>96</v>
      </c>
      <c r="C20" s="145" t="s">
        <v>97</v>
      </c>
      <c r="D20" s="146"/>
      <c r="E20" s="147"/>
      <c r="F20" s="147"/>
      <c r="G20" s="148"/>
      <c r="H20" s="149"/>
      <c r="I20" s="149"/>
      <c r="O20" s="150">
        <v>1</v>
      </c>
    </row>
    <row r="21" spans="1:104" ht="12.75">
      <c r="A21" s="151">
        <v>10</v>
      </c>
      <c r="B21" s="152" t="s">
        <v>98</v>
      </c>
      <c r="C21" s="153" t="s">
        <v>99</v>
      </c>
      <c r="D21" s="154" t="s">
        <v>86</v>
      </c>
      <c r="E21" s="155">
        <v>118.276</v>
      </c>
      <c r="F21" s="155">
        <v>0</v>
      </c>
      <c r="G21" s="156">
        <f aca="true" t="shared" si="0" ref="G21:G28">E21*F21</f>
        <v>0</v>
      </c>
      <c r="O21" s="150">
        <v>2</v>
      </c>
      <c r="AA21" s="123">
        <v>12</v>
      </c>
      <c r="AB21" s="123">
        <v>0</v>
      </c>
      <c r="AC21" s="123">
        <v>10</v>
      </c>
      <c r="AZ21" s="123">
        <v>1</v>
      </c>
      <c r="BA21" s="123">
        <f aca="true" t="shared" si="1" ref="BA21:BA28">IF(AZ21=1,G21,0)</f>
        <v>0</v>
      </c>
      <c r="BB21" s="123">
        <f aca="true" t="shared" si="2" ref="BB21:BB28">IF(AZ21=2,G21,0)</f>
        <v>0</v>
      </c>
      <c r="BC21" s="123">
        <f aca="true" t="shared" si="3" ref="BC21:BC28">IF(AZ21=3,G21,0)</f>
        <v>0</v>
      </c>
      <c r="BD21" s="123">
        <f aca="true" t="shared" si="4" ref="BD21:BD28">IF(AZ21=4,G21,0)</f>
        <v>0</v>
      </c>
      <c r="BE21" s="123">
        <f aca="true" t="shared" si="5" ref="BE21:BE28">IF(AZ21=5,G21,0)</f>
        <v>0</v>
      </c>
      <c r="CZ21" s="123">
        <v>0.30605</v>
      </c>
    </row>
    <row r="22" spans="1:104" ht="12.75">
      <c r="A22" s="151">
        <v>11</v>
      </c>
      <c r="B22" s="152" t="s">
        <v>100</v>
      </c>
      <c r="C22" s="153" t="s">
        <v>101</v>
      </c>
      <c r="D22" s="154" t="s">
        <v>95</v>
      </c>
      <c r="E22" s="155">
        <v>3</v>
      </c>
      <c r="F22" s="155">
        <v>0</v>
      </c>
      <c r="G22" s="156">
        <f t="shared" si="0"/>
        <v>0</v>
      </c>
      <c r="O22" s="150">
        <v>2</v>
      </c>
      <c r="AA22" s="123">
        <v>12</v>
      </c>
      <c r="AB22" s="123">
        <v>0</v>
      </c>
      <c r="AC22" s="123">
        <v>11</v>
      </c>
      <c r="AZ22" s="123">
        <v>1</v>
      </c>
      <c r="BA22" s="123">
        <f t="shared" si="1"/>
        <v>0</v>
      </c>
      <c r="BB22" s="123">
        <f t="shared" si="2"/>
        <v>0</v>
      </c>
      <c r="BC22" s="123">
        <f t="shared" si="3"/>
        <v>0</v>
      </c>
      <c r="BD22" s="123">
        <f t="shared" si="4"/>
        <v>0</v>
      </c>
      <c r="BE22" s="123">
        <f t="shared" si="5"/>
        <v>0</v>
      </c>
      <c r="CZ22" s="123">
        <v>0.04529</v>
      </c>
    </row>
    <row r="23" spans="1:104" ht="12.75">
      <c r="A23" s="151">
        <v>12</v>
      </c>
      <c r="B23" s="152" t="s">
        <v>102</v>
      </c>
      <c r="C23" s="153" t="s">
        <v>103</v>
      </c>
      <c r="D23" s="154" t="s">
        <v>95</v>
      </c>
      <c r="E23" s="155">
        <v>6</v>
      </c>
      <c r="F23" s="155">
        <v>0</v>
      </c>
      <c r="G23" s="156">
        <f t="shared" si="0"/>
        <v>0</v>
      </c>
      <c r="O23" s="150">
        <v>2</v>
      </c>
      <c r="AA23" s="123">
        <v>12</v>
      </c>
      <c r="AB23" s="123">
        <v>0</v>
      </c>
      <c r="AC23" s="123">
        <v>12</v>
      </c>
      <c r="AZ23" s="123">
        <v>1</v>
      </c>
      <c r="BA23" s="123">
        <f t="shared" si="1"/>
        <v>0</v>
      </c>
      <c r="BB23" s="123">
        <f t="shared" si="2"/>
        <v>0</v>
      </c>
      <c r="BC23" s="123">
        <f t="shared" si="3"/>
        <v>0</v>
      </c>
      <c r="BD23" s="123">
        <f t="shared" si="4"/>
        <v>0</v>
      </c>
      <c r="BE23" s="123">
        <f t="shared" si="5"/>
        <v>0</v>
      </c>
      <c r="CZ23" s="123">
        <v>0.06314</v>
      </c>
    </row>
    <row r="24" spans="1:104" ht="12.75">
      <c r="A24" s="151">
        <v>13</v>
      </c>
      <c r="B24" s="152" t="s">
        <v>104</v>
      </c>
      <c r="C24" s="153" t="s">
        <v>105</v>
      </c>
      <c r="D24" s="154" t="s">
        <v>95</v>
      </c>
      <c r="E24" s="155">
        <v>3</v>
      </c>
      <c r="F24" s="155">
        <v>0</v>
      </c>
      <c r="G24" s="156">
        <f t="shared" si="0"/>
        <v>0</v>
      </c>
      <c r="O24" s="150">
        <v>2</v>
      </c>
      <c r="AA24" s="123">
        <v>12</v>
      </c>
      <c r="AB24" s="123">
        <v>0</v>
      </c>
      <c r="AC24" s="123">
        <v>13</v>
      </c>
      <c r="AZ24" s="123">
        <v>1</v>
      </c>
      <c r="BA24" s="123">
        <f t="shared" si="1"/>
        <v>0</v>
      </c>
      <c r="BB24" s="123">
        <f t="shared" si="2"/>
        <v>0</v>
      </c>
      <c r="BC24" s="123">
        <f t="shared" si="3"/>
        <v>0</v>
      </c>
      <c r="BD24" s="123">
        <f t="shared" si="4"/>
        <v>0</v>
      </c>
      <c r="BE24" s="123">
        <f t="shared" si="5"/>
        <v>0</v>
      </c>
      <c r="CZ24" s="123">
        <v>0.11676</v>
      </c>
    </row>
    <row r="25" spans="1:104" ht="12.75">
      <c r="A25" s="151">
        <v>14</v>
      </c>
      <c r="B25" s="152" t="s">
        <v>106</v>
      </c>
      <c r="C25" s="153" t="s">
        <v>107</v>
      </c>
      <c r="D25" s="154" t="s">
        <v>95</v>
      </c>
      <c r="E25" s="155">
        <v>3</v>
      </c>
      <c r="F25" s="155">
        <v>0</v>
      </c>
      <c r="G25" s="156">
        <f t="shared" si="0"/>
        <v>0</v>
      </c>
      <c r="O25" s="150">
        <v>2</v>
      </c>
      <c r="AA25" s="123">
        <v>12</v>
      </c>
      <c r="AB25" s="123">
        <v>0</v>
      </c>
      <c r="AC25" s="123">
        <v>14</v>
      </c>
      <c r="AZ25" s="123">
        <v>1</v>
      </c>
      <c r="BA25" s="123">
        <f t="shared" si="1"/>
        <v>0</v>
      </c>
      <c r="BB25" s="123">
        <f t="shared" si="2"/>
        <v>0</v>
      </c>
      <c r="BC25" s="123">
        <f t="shared" si="3"/>
        <v>0</v>
      </c>
      <c r="BD25" s="123">
        <f t="shared" si="4"/>
        <v>0</v>
      </c>
      <c r="BE25" s="123">
        <f t="shared" si="5"/>
        <v>0</v>
      </c>
      <c r="CZ25" s="123">
        <v>0.12569</v>
      </c>
    </row>
    <row r="26" spans="1:104" ht="12.75">
      <c r="A26" s="151">
        <v>15</v>
      </c>
      <c r="B26" s="152" t="s">
        <v>108</v>
      </c>
      <c r="C26" s="153" t="s">
        <v>109</v>
      </c>
      <c r="D26" s="154" t="s">
        <v>92</v>
      </c>
      <c r="E26" s="155">
        <v>34.5</v>
      </c>
      <c r="F26" s="155">
        <v>0</v>
      </c>
      <c r="G26" s="156">
        <f t="shared" si="0"/>
        <v>0</v>
      </c>
      <c r="O26" s="150">
        <v>2</v>
      </c>
      <c r="AA26" s="123">
        <v>12</v>
      </c>
      <c r="AB26" s="123">
        <v>0</v>
      </c>
      <c r="AC26" s="123">
        <v>15</v>
      </c>
      <c r="AZ26" s="123">
        <v>1</v>
      </c>
      <c r="BA26" s="123">
        <f t="shared" si="1"/>
        <v>0</v>
      </c>
      <c r="BB26" s="123">
        <f t="shared" si="2"/>
        <v>0</v>
      </c>
      <c r="BC26" s="123">
        <f t="shared" si="3"/>
        <v>0</v>
      </c>
      <c r="BD26" s="123">
        <f t="shared" si="4"/>
        <v>0</v>
      </c>
      <c r="BE26" s="123">
        <f t="shared" si="5"/>
        <v>0</v>
      </c>
      <c r="CZ26" s="123">
        <v>0.00055</v>
      </c>
    </row>
    <row r="27" spans="1:104" ht="22.5">
      <c r="A27" s="151">
        <v>16</v>
      </c>
      <c r="B27" s="152" t="s">
        <v>110</v>
      </c>
      <c r="C27" s="153" t="s">
        <v>111</v>
      </c>
      <c r="D27" s="154" t="s">
        <v>86</v>
      </c>
      <c r="E27" s="155">
        <v>72.5</v>
      </c>
      <c r="F27" s="155">
        <v>0</v>
      </c>
      <c r="G27" s="156">
        <f t="shared" si="0"/>
        <v>0</v>
      </c>
      <c r="O27" s="150">
        <v>2</v>
      </c>
      <c r="AA27" s="123">
        <v>12</v>
      </c>
      <c r="AB27" s="123">
        <v>0</v>
      </c>
      <c r="AC27" s="123">
        <v>16</v>
      </c>
      <c r="AZ27" s="123">
        <v>1</v>
      </c>
      <c r="BA27" s="123">
        <f t="shared" si="1"/>
        <v>0</v>
      </c>
      <c r="BB27" s="123">
        <f t="shared" si="2"/>
        <v>0</v>
      </c>
      <c r="BC27" s="123">
        <f t="shared" si="3"/>
        <v>0</v>
      </c>
      <c r="BD27" s="123">
        <f t="shared" si="4"/>
        <v>0</v>
      </c>
      <c r="BE27" s="123">
        <f t="shared" si="5"/>
        <v>0</v>
      </c>
      <c r="CZ27" s="123">
        <v>0.0186</v>
      </c>
    </row>
    <row r="28" spans="1:104" ht="12.75">
      <c r="A28" s="151">
        <v>17</v>
      </c>
      <c r="B28" s="152" t="s">
        <v>112</v>
      </c>
      <c r="C28" s="153" t="s">
        <v>113</v>
      </c>
      <c r="D28" s="154" t="s">
        <v>95</v>
      </c>
      <c r="E28" s="155">
        <v>3</v>
      </c>
      <c r="F28" s="155">
        <v>0</v>
      </c>
      <c r="G28" s="156">
        <f t="shared" si="0"/>
        <v>0</v>
      </c>
      <c r="O28" s="150">
        <v>2</v>
      </c>
      <c r="AA28" s="123">
        <v>12</v>
      </c>
      <c r="AB28" s="123">
        <v>0</v>
      </c>
      <c r="AC28" s="123">
        <v>17</v>
      </c>
      <c r="AZ28" s="123">
        <v>1</v>
      </c>
      <c r="BA28" s="123">
        <f t="shared" si="1"/>
        <v>0</v>
      </c>
      <c r="BB28" s="123">
        <f t="shared" si="2"/>
        <v>0</v>
      </c>
      <c r="BC28" s="123">
        <f t="shared" si="3"/>
        <v>0</v>
      </c>
      <c r="BD28" s="123">
        <f t="shared" si="4"/>
        <v>0</v>
      </c>
      <c r="BE28" s="123">
        <f t="shared" si="5"/>
        <v>0</v>
      </c>
      <c r="CZ28" s="123">
        <v>0.14918</v>
      </c>
    </row>
    <row r="29" spans="1:57" ht="12.75">
      <c r="A29" s="157"/>
      <c r="B29" s="158" t="s">
        <v>68</v>
      </c>
      <c r="C29" s="159" t="str">
        <f>CONCATENATE(B20," ",C20)</f>
        <v>3 Svislé a kompletní konstrukce</v>
      </c>
      <c r="D29" s="157"/>
      <c r="E29" s="160"/>
      <c r="F29" s="160"/>
      <c r="G29" s="161">
        <f>SUM(G20:G28)</f>
        <v>0</v>
      </c>
      <c r="O29" s="150">
        <v>4</v>
      </c>
      <c r="BA29" s="162">
        <f>SUM(BA20:BA28)</f>
        <v>0</v>
      </c>
      <c r="BB29" s="162">
        <f>SUM(BB20:BB28)</f>
        <v>0</v>
      </c>
      <c r="BC29" s="162">
        <f>SUM(BC20:BC28)</f>
        <v>0</v>
      </c>
      <c r="BD29" s="162">
        <f>SUM(BD20:BD28)</f>
        <v>0</v>
      </c>
      <c r="BE29" s="162">
        <f>SUM(BE20:BE28)</f>
        <v>0</v>
      </c>
    </row>
    <row r="30" spans="1:15" ht="12.75">
      <c r="A30" s="143" t="s">
        <v>65</v>
      </c>
      <c r="B30" s="144" t="s">
        <v>114</v>
      </c>
      <c r="C30" s="145" t="s">
        <v>115</v>
      </c>
      <c r="D30" s="146"/>
      <c r="E30" s="147"/>
      <c r="F30" s="147"/>
      <c r="G30" s="148"/>
      <c r="H30" s="149"/>
      <c r="I30" s="149"/>
      <c r="O30" s="150">
        <v>1</v>
      </c>
    </row>
    <row r="31" spans="1:104" ht="12.75">
      <c r="A31" s="151">
        <v>18</v>
      </c>
      <c r="B31" s="152" t="s">
        <v>116</v>
      </c>
      <c r="C31" s="153" t="s">
        <v>117</v>
      </c>
      <c r="D31" s="154" t="s">
        <v>92</v>
      </c>
      <c r="E31" s="155">
        <v>36.97</v>
      </c>
      <c r="F31" s="155">
        <v>0</v>
      </c>
      <c r="G31" s="156">
        <f>E31*F31</f>
        <v>0</v>
      </c>
      <c r="O31" s="150">
        <v>2</v>
      </c>
      <c r="AA31" s="123">
        <v>12</v>
      </c>
      <c r="AB31" s="123">
        <v>0</v>
      </c>
      <c r="AC31" s="123">
        <v>18</v>
      </c>
      <c r="AZ31" s="123">
        <v>1</v>
      </c>
      <c r="BA31" s="123">
        <f>IF(AZ31=1,G31,0)</f>
        <v>0</v>
      </c>
      <c r="BB31" s="123">
        <f>IF(AZ31=2,G31,0)</f>
        <v>0</v>
      </c>
      <c r="BC31" s="123">
        <f>IF(AZ31=3,G31,0)</f>
        <v>0</v>
      </c>
      <c r="BD31" s="123">
        <f>IF(AZ31=4,G31,0)</f>
        <v>0</v>
      </c>
      <c r="BE31" s="123">
        <f>IF(AZ31=5,G31,0)</f>
        <v>0</v>
      </c>
      <c r="CZ31" s="123">
        <v>0.01928</v>
      </c>
    </row>
    <row r="32" spans="1:104" ht="22.5">
      <c r="A32" s="151">
        <v>19</v>
      </c>
      <c r="B32" s="152" t="s">
        <v>118</v>
      </c>
      <c r="C32" s="153" t="s">
        <v>119</v>
      </c>
      <c r="D32" s="154" t="s">
        <v>92</v>
      </c>
      <c r="E32" s="155">
        <v>36.97</v>
      </c>
      <c r="F32" s="155">
        <v>0</v>
      </c>
      <c r="G32" s="156">
        <f>E32*F32</f>
        <v>0</v>
      </c>
      <c r="O32" s="150">
        <v>2</v>
      </c>
      <c r="AA32" s="123">
        <v>12</v>
      </c>
      <c r="AB32" s="123">
        <v>0</v>
      </c>
      <c r="AC32" s="123">
        <v>19</v>
      </c>
      <c r="AZ32" s="123">
        <v>1</v>
      </c>
      <c r="BA32" s="123">
        <f>IF(AZ32=1,G32,0)</f>
        <v>0</v>
      </c>
      <c r="BB32" s="123">
        <f>IF(AZ32=2,G32,0)</f>
        <v>0</v>
      </c>
      <c r="BC32" s="123">
        <f>IF(AZ32=3,G32,0)</f>
        <v>0</v>
      </c>
      <c r="BD32" s="123">
        <f>IF(AZ32=4,G32,0)</f>
        <v>0</v>
      </c>
      <c r="BE32" s="123">
        <f>IF(AZ32=5,G32,0)</f>
        <v>0</v>
      </c>
      <c r="CZ32" s="123">
        <v>0.16492</v>
      </c>
    </row>
    <row r="33" spans="1:57" ht="12.75">
      <c r="A33" s="157"/>
      <c r="B33" s="158" t="s">
        <v>68</v>
      </c>
      <c r="C33" s="159" t="str">
        <f>CONCATENATE(B30," ",C30)</f>
        <v>4 Vodorovné konstrukce</v>
      </c>
      <c r="D33" s="157"/>
      <c r="E33" s="160"/>
      <c r="F33" s="160"/>
      <c r="G33" s="161">
        <f>SUM(G30:G32)</f>
        <v>0</v>
      </c>
      <c r="O33" s="150">
        <v>4</v>
      </c>
      <c r="BA33" s="162">
        <f>SUM(BA30:BA32)</f>
        <v>0</v>
      </c>
      <c r="BB33" s="162">
        <f>SUM(BB30:BB32)</f>
        <v>0</v>
      </c>
      <c r="BC33" s="162">
        <f>SUM(BC30:BC32)</f>
        <v>0</v>
      </c>
      <c r="BD33" s="162">
        <f>SUM(BD30:BD32)</f>
        <v>0</v>
      </c>
      <c r="BE33" s="162">
        <f>SUM(BE30:BE32)</f>
        <v>0</v>
      </c>
    </row>
    <row r="34" spans="1:15" ht="12.75">
      <c r="A34" s="143" t="s">
        <v>65</v>
      </c>
      <c r="B34" s="144" t="s">
        <v>120</v>
      </c>
      <c r="C34" s="145" t="s">
        <v>121</v>
      </c>
      <c r="D34" s="146"/>
      <c r="E34" s="147"/>
      <c r="F34" s="147"/>
      <c r="G34" s="148"/>
      <c r="H34" s="149"/>
      <c r="I34" s="149"/>
      <c r="O34" s="150">
        <v>1</v>
      </c>
    </row>
    <row r="35" spans="1:104" ht="22.5">
      <c r="A35" s="151">
        <v>20</v>
      </c>
      <c r="B35" s="152" t="s">
        <v>122</v>
      </c>
      <c r="C35" s="153" t="s">
        <v>123</v>
      </c>
      <c r="D35" s="154" t="s">
        <v>86</v>
      </c>
      <c r="E35" s="155">
        <v>137.314</v>
      </c>
      <c r="F35" s="155">
        <v>0</v>
      </c>
      <c r="G35" s="156">
        <f>E35*F35</f>
        <v>0</v>
      </c>
      <c r="O35" s="150">
        <v>2</v>
      </c>
      <c r="AA35" s="123">
        <v>12</v>
      </c>
      <c r="AB35" s="123">
        <v>0</v>
      </c>
      <c r="AC35" s="123">
        <v>20</v>
      </c>
      <c r="AZ35" s="123">
        <v>1</v>
      </c>
      <c r="BA35" s="123">
        <f>IF(AZ35=1,G35,0)</f>
        <v>0</v>
      </c>
      <c r="BB35" s="123">
        <f>IF(AZ35=2,G35,0)</f>
        <v>0</v>
      </c>
      <c r="BC35" s="123">
        <f>IF(AZ35=3,G35,0)</f>
        <v>0</v>
      </c>
      <c r="BD35" s="123">
        <f>IF(AZ35=4,G35,0)</f>
        <v>0</v>
      </c>
      <c r="BE35" s="123">
        <f>IF(AZ35=5,G35,0)</f>
        <v>0</v>
      </c>
      <c r="CZ35" s="123">
        <v>0.02625</v>
      </c>
    </row>
    <row r="36" spans="1:104" ht="22.5">
      <c r="A36" s="151">
        <v>21</v>
      </c>
      <c r="B36" s="152" t="s">
        <v>124</v>
      </c>
      <c r="C36" s="153" t="s">
        <v>125</v>
      </c>
      <c r="D36" s="154" t="s">
        <v>86</v>
      </c>
      <c r="E36" s="155">
        <v>114.029</v>
      </c>
      <c r="F36" s="155">
        <v>0</v>
      </c>
      <c r="G36" s="156">
        <f>E36*F36</f>
        <v>0</v>
      </c>
      <c r="O36" s="150">
        <v>2</v>
      </c>
      <c r="AA36" s="123">
        <v>12</v>
      </c>
      <c r="AB36" s="123">
        <v>0</v>
      </c>
      <c r="AC36" s="123">
        <v>21</v>
      </c>
      <c r="AZ36" s="123">
        <v>1</v>
      </c>
      <c r="BA36" s="123">
        <f>IF(AZ36=1,G36,0)</f>
        <v>0</v>
      </c>
      <c r="BB36" s="123">
        <f>IF(AZ36=2,G36,0)</f>
        <v>0</v>
      </c>
      <c r="BC36" s="123">
        <f>IF(AZ36=3,G36,0)</f>
        <v>0</v>
      </c>
      <c r="BD36" s="123">
        <f>IF(AZ36=4,G36,0)</f>
        <v>0</v>
      </c>
      <c r="BE36" s="123">
        <f>IF(AZ36=5,G36,0)</f>
        <v>0</v>
      </c>
      <c r="CZ36" s="123">
        <v>0.01312</v>
      </c>
    </row>
    <row r="37" spans="1:104" ht="22.5">
      <c r="A37" s="151">
        <v>22</v>
      </c>
      <c r="B37" s="152" t="s">
        <v>126</v>
      </c>
      <c r="C37" s="153" t="s">
        <v>127</v>
      </c>
      <c r="D37" s="154" t="s">
        <v>86</v>
      </c>
      <c r="E37" s="155">
        <v>114.029</v>
      </c>
      <c r="F37" s="155">
        <v>0</v>
      </c>
      <c r="G37" s="156">
        <f>E37*F37</f>
        <v>0</v>
      </c>
      <c r="O37" s="150">
        <v>2</v>
      </c>
      <c r="AA37" s="123">
        <v>12</v>
      </c>
      <c r="AB37" s="123">
        <v>0</v>
      </c>
      <c r="AC37" s="123">
        <v>22</v>
      </c>
      <c r="AZ37" s="123">
        <v>1</v>
      </c>
      <c r="BA37" s="123">
        <f>IF(AZ37=1,G37,0)</f>
        <v>0</v>
      </c>
      <c r="BB37" s="123">
        <f>IF(AZ37=2,G37,0)</f>
        <v>0</v>
      </c>
      <c r="BC37" s="123">
        <f>IF(AZ37=3,G37,0)</f>
        <v>0</v>
      </c>
      <c r="BD37" s="123">
        <f>IF(AZ37=4,G37,0)</f>
        <v>0</v>
      </c>
      <c r="BE37" s="123">
        <f>IF(AZ37=5,G37,0)</f>
        <v>0</v>
      </c>
      <c r="CZ37" s="123">
        <v>0.00252</v>
      </c>
    </row>
    <row r="38" spans="1:104" ht="12.75">
      <c r="A38" s="151">
        <v>23</v>
      </c>
      <c r="B38" s="152" t="s">
        <v>128</v>
      </c>
      <c r="C38" s="153" t="s">
        <v>129</v>
      </c>
      <c r="D38" s="154" t="s">
        <v>86</v>
      </c>
      <c r="E38" s="155">
        <v>123.459</v>
      </c>
      <c r="F38" s="155">
        <v>0</v>
      </c>
      <c r="G38" s="156">
        <f>E38*F38</f>
        <v>0</v>
      </c>
      <c r="O38" s="150">
        <v>2</v>
      </c>
      <c r="AA38" s="123">
        <v>12</v>
      </c>
      <c r="AB38" s="123">
        <v>0</v>
      </c>
      <c r="AC38" s="123">
        <v>23</v>
      </c>
      <c r="AZ38" s="123">
        <v>1</v>
      </c>
      <c r="BA38" s="123">
        <f>IF(AZ38=1,G38,0)</f>
        <v>0</v>
      </c>
      <c r="BB38" s="123">
        <f>IF(AZ38=2,G38,0)</f>
        <v>0</v>
      </c>
      <c r="BC38" s="123">
        <f>IF(AZ38=3,G38,0)</f>
        <v>0</v>
      </c>
      <c r="BD38" s="123">
        <f>IF(AZ38=4,G38,0)</f>
        <v>0</v>
      </c>
      <c r="BE38" s="123">
        <f>IF(AZ38=5,G38,0)</f>
        <v>0</v>
      </c>
      <c r="CZ38" s="123">
        <v>0.01256</v>
      </c>
    </row>
    <row r="39" spans="1:57" ht="12.75">
      <c r="A39" s="157"/>
      <c r="B39" s="158" t="s">
        <v>68</v>
      </c>
      <c r="C39" s="159" t="str">
        <f>CONCATENATE(B34," ",C34)</f>
        <v>60 Úpravy povrchů, omítky</v>
      </c>
      <c r="D39" s="157"/>
      <c r="E39" s="160"/>
      <c r="F39" s="160"/>
      <c r="G39" s="161">
        <f>SUM(G34:G38)</f>
        <v>0</v>
      </c>
      <c r="O39" s="150">
        <v>4</v>
      </c>
      <c r="BA39" s="162">
        <f>SUM(BA34:BA38)</f>
        <v>0</v>
      </c>
      <c r="BB39" s="162">
        <f>SUM(BB34:BB38)</f>
        <v>0</v>
      </c>
      <c r="BC39" s="162">
        <f>SUM(BC34:BC38)</f>
        <v>0</v>
      </c>
      <c r="BD39" s="162">
        <f>SUM(BD34:BD38)</f>
        <v>0</v>
      </c>
      <c r="BE39" s="162">
        <f>SUM(BE34:BE38)</f>
        <v>0</v>
      </c>
    </row>
    <row r="40" spans="1:15" ht="12.75">
      <c r="A40" s="143" t="s">
        <v>65</v>
      </c>
      <c r="B40" s="144" t="s">
        <v>130</v>
      </c>
      <c r="C40" s="145" t="s">
        <v>131</v>
      </c>
      <c r="D40" s="146"/>
      <c r="E40" s="147"/>
      <c r="F40" s="147"/>
      <c r="G40" s="148"/>
      <c r="H40" s="149"/>
      <c r="I40" s="149"/>
      <c r="O40" s="150">
        <v>1</v>
      </c>
    </row>
    <row r="41" spans="1:104" ht="12.75">
      <c r="A41" s="151">
        <v>24</v>
      </c>
      <c r="B41" s="152" t="s">
        <v>132</v>
      </c>
      <c r="C41" s="153" t="s">
        <v>133</v>
      </c>
      <c r="D41" s="154" t="s">
        <v>92</v>
      </c>
      <c r="E41" s="155">
        <v>7</v>
      </c>
      <c r="F41" s="155">
        <v>0</v>
      </c>
      <c r="G41" s="156">
        <f>E41*F41</f>
        <v>0</v>
      </c>
      <c r="O41" s="150">
        <v>2</v>
      </c>
      <c r="AA41" s="123">
        <v>12</v>
      </c>
      <c r="AB41" s="123">
        <v>0</v>
      </c>
      <c r="AC41" s="123">
        <v>24</v>
      </c>
      <c r="AZ41" s="123">
        <v>1</v>
      </c>
      <c r="BA41" s="123">
        <f>IF(AZ41=1,G41,0)</f>
        <v>0</v>
      </c>
      <c r="BB41" s="123">
        <f>IF(AZ41=2,G41,0)</f>
        <v>0</v>
      </c>
      <c r="BC41" s="123">
        <f>IF(AZ41=3,G41,0)</f>
        <v>0</v>
      </c>
      <c r="BD41" s="123">
        <f>IF(AZ41=4,G41,0)</f>
        <v>0</v>
      </c>
      <c r="BE41" s="123">
        <f>IF(AZ41=5,G41,0)</f>
        <v>0</v>
      </c>
      <c r="CZ41" s="123">
        <v>0.00431</v>
      </c>
    </row>
    <row r="42" spans="1:57" ht="12.75">
      <c r="A42" s="157"/>
      <c r="B42" s="158" t="s">
        <v>68</v>
      </c>
      <c r="C42" s="159" t="str">
        <f>CONCATENATE(B40," ",C40)</f>
        <v>61 Upravy povrchů vnitřní</v>
      </c>
      <c r="D42" s="157"/>
      <c r="E42" s="160"/>
      <c r="F42" s="160"/>
      <c r="G42" s="161">
        <f>SUM(G40:G41)</f>
        <v>0</v>
      </c>
      <c r="O42" s="150">
        <v>4</v>
      </c>
      <c r="BA42" s="162">
        <f>SUM(BA40:BA41)</f>
        <v>0</v>
      </c>
      <c r="BB42" s="162">
        <f>SUM(BB40:BB41)</f>
        <v>0</v>
      </c>
      <c r="BC42" s="162">
        <f>SUM(BC40:BC41)</f>
        <v>0</v>
      </c>
      <c r="BD42" s="162">
        <f>SUM(BD40:BD41)</f>
        <v>0</v>
      </c>
      <c r="BE42" s="162">
        <f>SUM(BE40:BE41)</f>
        <v>0</v>
      </c>
    </row>
    <row r="43" spans="1:15" ht="12.75">
      <c r="A43" s="143" t="s">
        <v>65</v>
      </c>
      <c r="B43" s="144" t="s">
        <v>134</v>
      </c>
      <c r="C43" s="145" t="s">
        <v>135</v>
      </c>
      <c r="D43" s="146"/>
      <c r="E43" s="147"/>
      <c r="F43" s="147"/>
      <c r="G43" s="148"/>
      <c r="H43" s="149"/>
      <c r="I43" s="149"/>
      <c r="O43" s="150">
        <v>1</v>
      </c>
    </row>
    <row r="44" spans="1:104" ht="22.5">
      <c r="A44" s="151">
        <v>25</v>
      </c>
      <c r="B44" s="152" t="s">
        <v>136</v>
      </c>
      <c r="C44" s="153" t="s">
        <v>137</v>
      </c>
      <c r="D44" s="154" t="s">
        <v>86</v>
      </c>
      <c r="E44" s="155">
        <v>69.25</v>
      </c>
      <c r="F44" s="155">
        <v>0</v>
      </c>
      <c r="G44" s="156">
        <f>E44*F44</f>
        <v>0</v>
      </c>
      <c r="O44" s="150">
        <v>2</v>
      </c>
      <c r="AA44" s="123">
        <v>12</v>
      </c>
      <c r="AB44" s="123">
        <v>0</v>
      </c>
      <c r="AC44" s="123">
        <v>25</v>
      </c>
      <c r="AZ44" s="123">
        <v>1</v>
      </c>
      <c r="BA44" s="123">
        <f>IF(AZ44=1,G44,0)</f>
        <v>0</v>
      </c>
      <c r="BB44" s="123">
        <f>IF(AZ44=2,G44,0)</f>
        <v>0</v>
      </c>
      <c r="BC44" s="123">
        <f>IF(AZ44=3,G44,0)</f>
        <v>0</v>
      </c>
      <c r="BD44" s="123">
        <f>IF(AZ44=4,G44,0)</f>
        <v>0</v>
      </c>
      <c r="BE44" s="123">
        <f>IF(AZ44=5,G44,0)</f>
        <v>0</v>
      </c>
      <c r="CZ44" s="123">
        <v>0.20722</v>
      </c>
    </row>
    <row r="45" spans="1:104" ht="12.75">
      <c r="A45" s="151">
        <v>26</v>
      </c>
      <c r="B45" s="152" t="s">
        <v>138</v>
      </c>
      <c r="C45" s="153" t="s">
        <v>139</v>
      </c>
      <c r="D45" s="154" t="s">
        <v>86</v>
      </c>
      <c r="E45" s="155">
        <v>69.25</v>
      </c>
      <c r="F45" s="155">
        <v>0</v>
      </c>
      <c r="G45" s="156">
        <f>E45*F45</f>
        <v>0</v>
      </c>
      <c r="O45" s="150">
        <v>2</v>
      </c>
      <c r="AA45" s="123">
        <v>12</v>
      </c>
      <c r="AB45" s="123">
        <v>0</v>
      </c>
      <c r="AC45" s="123">
        <v>26</v>
      </c>
      <c r="AZ45" s="123">
        <v>1</v>
      </c>
      <c r="BA45" s="123">
        <f>IF(AZ45=1,G45,0)</f>
        <v>0</v>
      </c>
      <c r="BB45" s="123">
        <f>IF(AZ45=2,G45,0)</f>
        <v>0</v>
      </c>
      <c r="BC45" s="123">
        <f>IF(AZ45=3,G45,0)</f>
        <v>0</v>
      </c>
      <c r="BD45" s="123">
        <f>IF(AZ45=4,G45,0)</f>
        <v>0</v>
      </c>
      <c r="BE45" s="123">
        <f>IF(AZ45=5,G45,0)</f>
        <v>0</v>
      </c>
      <c r="CZ45" s="123">
        <v>0.00961</v>
      </c>
    </row>
    <row r="46" spans="1:104" ht="12.75">
      <c r="A46" s="151">
        <v>27</v>
      </c>
      <c r="B46" s="152" t="s">
        <v>140</v>
      </c>
      <c r="C46" s="153" t="s">
        <v>141</v>
      </c>
      <c r="D46" s="154" t="s">
        <v>86</v>
      </c>
      <c r="E46" s="155">
        <v>69.25</v>
      </c>
      <c r="F46" s="155">
        <v>0</v>
      </c>
      <c r="G46" s="156">
        <f>E46*F46</f>
        <v>0</v>
      </c>
      <c r="O46" s="150">
        <v>2</v>
      </c>
      <c r="AA46" s="123">
        <v>12</v>
      </c>
      <c r="AB46" s="123">
        <v>0</v>
      </c>
      <c r="AC46" s="123">
        <v>27</v>
      </c>
      <c r="AZ46" s="123">
        <v>1</v>
      </c>
      <c r="BA46" s="123">
        <f>IF(AZ46=1,G46,0)</f>
        <v>0</v>
      </c>
      <c r="BB46" s="123">
        <f>IF(AZ46=2,G46,0)</f>
        <v>0</v>
      </c>
      <c r="BC46" s="123">
        <f>IF(AZ46=3,G46,0)</f>
        <v>0</v>
      </c>
      <c r="BD46" s="123">
        <f>IF(AZ46=4,G46,0)</f>
        <v>0</v>
      </c>
      <c r="BE46" s="123">
        <f>IF(AZ46=5,G46,0)</f>
        <v>0</v>
      </c>
      <c r="CZ46" s="123">
        <v>0.00022</v>
      </c>
    </row>
    <row r="47" spans="1:104" ht="12.75">
      <c r="A47" s="151">
        <v>28</v>
      </c>
      <c r="B47" s="152" t="s">
        <v>142</v>
      </c>
      <c r="C47" s="153" t="s">
        <v>143</v>
      </c>
      <c r="D47" s="154" t="s">
        <v>86</v>
      </c>
      <c r="E47" s="155">
        <v>69.25</v>
      </c>
      <c r="F47" s="155">
        <v>0</v>
      </c>
      <c r="G47" s="156">
        <f>E47*F47</f>
        <v>0</v>
      </c>
      <c r="O47" s="150">
        <v>2</v>
      </c>
      <c r="AA47" s="123">
        <v>12</v>
      </c>
      <c r="AB47" s="123">
        <v>0</v>
      </c>
      <c r="AC47" s="123">
        <v>28</v>
      </c>
      <c r="AZ47" s="123">
        <v>1</v>
      </c>
      <c r="BA47" s="123">
        <f>IF(AZ47=1,G47,0)</f>
        <v>0</v>
      </c>
      <c r="BB47" s="123">
        <f>IF(AZ47=2,G47,0)</f>
        <v>0</v>
      </c>
      <c r="BC47" s="123">
        <f>IF(AZ47=3,G47,0)</f>
        <v>0</v>
      </c>
      <c r="BD47" s="123">
        <f>IF(AZ47=4,G47,0)</f>
        <v>0</v>
      </c>
      <c r="BE47" s="123">
        <f>IF(AZ47=5,G47,0)</f>
        <v>0</v>
      </c>
      <c r="CZ47" s="123">
        <v>5E-05</v>
      </c>
    </row>
    <row r="48" spans="1:104" ht="12.75">
      <c r="A48" s="151">
        <v>29</v>
      </c>
      <c r="B48" s="152" t="s">
        <v>144</v>
      </c>
      <c r="C48" s="153" t="s">
        <v>145</v>
      </c>
      <c r="D48" s="154" t="s">
        <v>86</v>
      </c>
      <c r="E48" s="155">
        <v>69.25</v>
      </c>
      <c r="F48" s="155">
        <v>0</v>
      </c>
      <c r="G48" s="156">
        <f>E48*F48</f>
        <v>0</v>
      </c>
      <c r="O48" s="150">
        <v>2</v>
      </c>
      <c r="AA48" s="123">
        <v>12</v>
      </c>
      <c r="AB48" s="123">
        <v>1</v>
      </c>
      <c r="AC48" s="123">
        <v>29</v>
      </c>
      <c r="AZ48" s="123">
        <v>1</v>
      </c>
      <c r="BA48" s="123">
        <f>IF(AZ48=1,G48,0)</f>
        <v>0</v>
      </c>
      <c r="BB48" s="123">
        <f>IF(AZ48=2,G48,0)</f>
        <v>0</v>
      </c>
      <c r="BC48" s="123">
        <f>IF(AZ48=3,G48,0)</f>
        <v>0</v>
      </c>
      <c r="BD48" s="123">
        <f>IF(AZ48=4,G48,0)</f>
        <v>0</v>
      </c>
      <c r="BE48" s="123">
        <f>IF(AZ48=5,G48,0)</f>
        <v>0</v>
      </c>
      <c r="CZ48" s="123">
        <v>0.001</v>
      </c>
    </row>
    <row r="49" spans="1:57" ht="12.75">
      <c r="A49" s="157"/>
      <c r="B49" s="158" t="s">
        <v>68</v>
      </c>
      <c r="C49" s="159" t="str">
        <f>CONCATENATE(B43," ",C43)</f>
        <v>63 Podlahy a podlahové konstrukce</v>
      </c>
      <c r="D49" s="157"/>
      <c r="E49" s="160"/>
      <c r="F49" s="160"/>
      <c r="G49" s="161">
        <f>SUM(G43:G48)</f>
        <v>0</v>
      </c>
      <c r="O49" s="150">
        <v>4</v>
      </c>
      <c r="BA49" s="162">
        <f>SUM(BA43:BA48)</f>
        <v>0</v>
      </c>
      <c r="BB49" s="162">
        <f>SUM(BB43:BB48)</f>
        <v>0</v>
      </c>
      <c r="BC49" s="162">
        <f>SUM(BC43:BC48)</f>
        <v>0</v>
      </c>
      <c r="BD49" s="162">
        <f>SUM(BD43:BD48)</f>
        <v>0</v>
      </c>
      <c r="BE49" s="162">
        <f>SUM(BE43:BE48)</f>
        <v>0</v>
      </c>
    </row>
    <row r="50" spans="1:15" ht="12.75">
      <c r="A50" s="143" t="s">
        <v>65</v>
      </c>
      <c r="B50" s="144" t="s">
        <v>146</v>
      </c>
      <c r="C50" s="145" t="s">
        <v>147</v>
      </c>
      <c r="D50" s="146"/>
      <c r="E50" s="147"/>
      <c r="F50" s="147"/>
      <c r="G50" s="148"/>
      <c r="H50" s="149"/>
      <c r="I50" s="149"/>
      <c r="O50" s="150">
        <v>1</v>
      </c>
    </row>
    <row r="51" spans="1:104" ht="12.75">
      <c r="A51" s="151">
        <v>30</v>
      </c>
      <c r="B51" s="152" t="s">
        <v>148</v>
      </c>
      <c r="C51" s="153" t="s">
        <v>149</v>
      </c>
      <c r="D51" s="154" t="s">
        <v>86</v>
      </c>
      <c r="E51" s="155">
        <v>78.18</v>
      </c>
      <c r="F51" s="155">
        <v>0</v>
      </c>
      <c r="G51" s="156">
        <f>E51*F51</f>
        <v>0</v>
      </c>
      <c r="O51" s="150">
        <v>2</v>
      </c>
      <c r="AA51" s="123">
        <v>12</v>
      </c>
      <c r="AB51" s="123">
        <v>0</v>
      </c>
      <c r="AC51" s="123">
        <v>30</v>
      </c>
      <c r="AZ51" s="123">
        <v>2</v>
      </c>
      <c r="BA51" s="123">
        <f>IF(AZ51=1,G51,0)</f>
        <v>0</v>
      </c>
      <c r="BB51" s="123">
        <f>IF(AZ51=2,G51,0)</f>
        <v>0</v>
      </c>
      <c r="BC51" s="123">
        <f>IF(AZ51=3,G51,0)</f>
        <v>0</v>
      </c>
      <c r="BD51" s="123">
        <f>IF(AZ51=4,G51,0)</f>
        <v>0</v>
      </c>
      <c r="BE51" s="123">
        <f>IF(AZ51=5,G51,0)</f>
        <v>0</v>
      </c>
      <c r="CZ51" s="123">
        <v>0</v>
      </c>
    </row>
    <row r="52" spans="1:104" ht="22.5">
      <c r="A52" s="151">
        <v>31</v>
      </c>
      <c r="B52" s="152" t="s">
        <v>150</v>
      </c>
      <c r="C52" s="153" t="s">
        <v>151</v>
      </c>
      <c r="D52" s="154" t="s">
        <v>86</v>
      </c>
      <c r="E52" s="155">
        <v>86.2304</v>
      </c>
      <c r="F52" s="155">
        <v>0</v>
      </c>
      <c r="G52" s="156">
        <f>E52*F52</f>
        <v>0</v>
      </c>
      <c r="O52" s="150">
        <v>2</v>
      </c>
      <c r="AA52" s="123">
        <v>12</v>
      </c>
      <c r="AB52" s="123">
        <v>0</v>
      </c>
      <c r="AC52" s="123">
        <v>31</v>
      </c>
      <c r="AZ52" s="123">
        <v>2</v>
      </c>
      <c r="BA52" s="123">
        <f>IF(AZ52=1,G52,0)</f>
        <v>0</v>
      </c>
      <c r="BB52" s="123">
        <f>IF(AZ52=2,G52,0)</f>
        <v>0</v>
      </c>
      <c r="BC52" s="123">
        <f>IF(AZ52=3,G52,0)</f>
        <v>0</v>
      </c>
      <c r="BD52" s="123">
        <f>IF(AZ52=4,G52,0)</f>
        <v>0</v>
      </c>
      <c r="BE52" s="123">
        <f>IF(AZ52=5,G52,0)</f>
        <v>0</v>
      </c>
      <c r="CZ52" s="123">
        <v>0.00501</v>
      </c>
    </row>
    <row r="53" spans="1:104" ht="22.5">
      <c r="A53" s="151">
        <v>32</v>
      </c>
      <c r="B53" s="152" t="s">
        <v>152</v>
      </c>
      <c r="C53" s="153" t="s">
        <v>153</v>
      </c>
      <c r="D53" s="154" t="s">
        <v>86</v>
      </c>
      <c r="E53" s="155">
        <v>79.75</v>
      </c>
      <c r="F53" s="155">
        <v>0</v>
      </c>
      <c r="G53" s="156">
        <f>E53*F53</f>
        <v>0</v>
      </c>
      <c r="O53" s="150">
        <v>2</v>
      </c>
      <c r="AA53" s="123">
        <v>12</v>
      </c>
      <c r="AB53" s="123">
        <v>0</v>
      </c>
      <c r="AC53" s="123">
        <v>32</v>
      </c>
      <c r="AZ53" s="123">
        <v>2</v>
      </c>
      <c r="BA53" s="123">
        <f>IF(AZ53=1,G53,0)</f>
        <v>0</v>
      </c>
      <c r="BB53" s="123">
        <f>IF(AZ53=2,G53,0)</f>
        <v>0</v>
      </c>
      <c r="BC53" s="123">
        <f>IF(AZ53=3,G53,0)</f>
        <v>0</v>
      </c>
      <c r="BD53" s="123">
        <f>IF(AZ53=4,G53,0)</f>
        <v>0</v>
      </c>
      <c r="BE53" s="123">
        <f>IF(AZ53=5,G53,0)</f>
        <v>0</v>
      </c>
      <c r="CZ53" s="123">
        <v>0.00635</v>
      </c>
    </row>
    <row r="54" spans="1:104" ht="12.75">
      <c r="A54" s="151">
        <v>33</v>
      </c>
      <c r="B54" s="152" t="s">
        <v>154</v>
      </c>
      <c r="C54" s="153" t="s">
        <v>155</v>
      </c>
      <c r="D54" s="154" t="s">
        <v>54</v>
      </c>
      <c r="E54" s="155">
        <v>386.4</v>
      </c>
      <c r="F54" s="155">
        <v>0</v>
      </c>
      <c r="G54" s="156">
        <f>E54*F54</f>
        <v>0</v>
      </c>
      <c r="O54" s="150">
        <v>2</v>
      </c>
      <c r="AA54" s="123">
        <v>12</v>
      </c>
      <c r="AB54" s="123">
        <v>0</v>
      </c>
      <c r="AC54" s="123">
        <v>33</v>
      </c>
      <c r="AZ54" s="123">
        <v>2</v>
      </c>
      <c r="BA54" s="123">
        <f>IF(AZ54=1,G54,0)</f>
        <v>0</v>
      </c>
      <c r="BB54" s="123">
        <f>IF(AZ54=2,G54,0)</f>
        <v>0</v>
      </c>
      <c r="BC54" s="123">
        <f>IF(AZ54=3,G54,0)</f>
        <v>0</v>
      </c>
      <c r="BD54" s="123">
        <f>IF(AZ54=4,G54,0)</f>
        <v>0</v>
      </c>
      <c r="BE54" s="123">
        <f>IF(AZ54=5,G54,0)</f>
        <v>0</v>
      </c>
      <c r="CZ54" s="123">
        <v>0</v>
      </c>
    </row>
    <row r="55" spans="1:57" ht="12.75">
      <c r="A55" s="157"/>
      <c r="B55" s="158" t="s">
        <v>68</v>
      </c>
      <c r="C55" s="159" t="str">
        <f>CONCATENATE(B50," ",C50)</f>
        <v>711 Izolace proti vodě</v>
      </c>
      <c r="D55" s="157"/>
      <c r="E55" s="160"/>
      <c r="F55" s="160"/>
      <c r="G55" s="161">
        <f>SUM(G50:G54)</f>
        <v>0</v>
      </c>
      <c r="O55" s="150">
        <v>4</v>
      </c>
      <c r="BA55" s="162">
        <f>SUM(BA50:BA54)</f>
        <v>0</v>
      </c>
      <c r="BB55" s="162">
        <f>SUM(BB50:BB54)</f>
        <v>0</v>
      </c>
      <c r="BC55" s="162">
        <f>SUM(BC50:BC54)</f>
        <v>0</v>
      </c>
      <c r="BD55" s="162">
        <f>SUM(BD50:BD54)</f>
        <v>0</v>
      </c>
      <c r="BE55" s="162">
        <f>SUM(BE50:BE54)</f>
        <v>0</v>
      </c>
    </row>
    <row r="56" spans="1:15" ht="12.75">
      <c r="A56" s="143" t="s">
        <v>65</v>
      </c>
      <c r="B56" s="144" t="s">
        <v>156</v>
      </c>
      <c r="C56" s="145" t="s">
        <v>157</v>
      </c>
      <c r="D56" s="146"/>
      <c r="E56" s="147"/>
      <c r="F56" s="147"/>
      <c r="G56" s="148"/>
      <c r="H56" s="149"/>
      <c r="I56" s="149"/>
      <c r="O56" s="150">
        <v>1</v>
      </c>
    </row>
    <row r="57" spans="1:104" ht="12.75">
      <c r="A57" s="151">
        <v>34</v>
      </c>
      <c r="B57" s="152" t="s">
        <v>158</v>
      </c>
      <c r="C57" s="153" t="s">
        <v>159</v>
      </c>
      <c r="D57" s="154" t="s">
        <v>92</v>
      </c>
      <c r="E57" s="155">
        <v>111</v>
      </c>
      <c r="F57" s="155">
        <v>0</v>
      </c>
      <c r="G57" s="156">
        <f aca="true" t="shared" si="6" ref="G57:G64">E57*F57</f>
        <v>0</v>
      </c>
      <c r="O57" s="150">
        <v>2</v>
      </c>
      <c r="AA57" s="123">
        <v>12</v>
      </c>
      <c r="AB57" s="123">
        <v>0</v>
      </c>
      <c r="AC57" s="123">
        <v>34</v>
      </c>
      <c r="AZ57" s="123">
        <v>2</v>
      </c>
      <c r="BA57" s="123">
        <f aca="true" t="shared" si="7" ref="BA57:BA64">IF(AZ57=1,G57,0)</f>
        <v>0</v>
      </c>
      <c r="BB57" s="123">
        <f aca="true" t="shared" si="8" ref="BB57:BB64">IF(AZ57=2,G57,0)</f>
        <v>0</v>
      </c>
      <c r="BC57" s="123">
        <f aca="true" t="shared" si="9" ref="BC57:BC64">IF(AZ57=3,G57,0)</f>
        <v>0</v>
      </c>
      <c r="BD57" s="123">
        <f aca="true" t="shared" si="10" ref="BD57:BD64">IF(AZ57=4,G57,0)</f>
        <v>0</v>
      </c>
      <c r="BE57" s="123">
        <f aca="true" t="shared" si="11" ref="BE57:BE64">IF(AZ57=5,G57,0)</f>
        <v>0</v>
      </c>
      <c r="CZ57" s="123">
        <v>0.00255</v>
      </c>
    </row>
    <row r="58" spans="1:104" ht="12.75">
      <c r="A58" s="151">
        <v>35</v>
      </c>
      <c r="B58" s="152" t="s">
        <v>160</v>
      </c>
      <c r="C58" s="153" t="s">
        <v>161</v>
      </c>
      <c r="D58" s="154" t="s">
        <v>73</v>
      </c>
      <c r="E58" s="155">
        <v>1.7476</v>
      </c>
      <c r="F58" s="155">
        <v>0</v>
      </c>
      <c r="G58" s="156">
        <f t="shared" si="6"/>
        <v>0</v>
      </c>
      <c r="O58" s="150">
        <v>2</v>
      </c>
      <c r="AA58" s="123">
        <v>12</v>
      </c>
      <c r="AB58" s="123">
        <v>1</v>
      </c>
      <c r="AC58" s="123">
        <v>35</v>
      </c>
      <c r="AZ58" s="123">
        <v>2</v>
      </c>
      <c r="BA58" s="123">
        <f t="shared" si="7"/>
        <v>0</v>
      </c>
      <c r="BB58" s="123">
        <f t="shared" si="8"/>
        <v>0</v>
      </c>
      <c r="BC58" s="123">
        <f t="shared" si="9"/>
        <v>0</v>
      </c>
      <c r="BD58" s="123">
        <f t="shared" si="10"/>
        <v>0</v>
      </c>
      <c r="BE58" s="123">
        <f t="shared" si="11"/>
        <v>0</v>
      </c>
      <c r="CZ58" s="123">
        <v>0.55</v>
      </c>
    </row>
    <row r="59" spans="1:104" ht="12.75">
      <c r="A59" s="151">
        <v>36</v>
      </c>
      <c r="B59" s="152" t="s">
        <v>162</v>
      </c>
      <c r="C59" s="153" t="s">
        <v>163</v>
      </c>
      <c r="D59" s="154" t="s">
        <v>164</v>
      </c>
      <c r="E59" s="155">
        <v>0.4359</v>
      </c>
      <c r="F59" s="155">
        <v>0</v>
      </c>
      <c r="G59" s="156">
        <f t="shared" si="6"/>
        <v>0</v>
      </c>
      <c r="O59" s="150">
        <v>2</v>
      </c>
      <c r="AA59" s="123">
        <v>12</v>
      </c>
      <c r="AB59" s="123">
        <v>1</v>
      </c>
      <c r="AC59" s="123">
        <v>36</v>
      </c>
      <c r="AZ59" s="123">
        <v>2</v>
      </c>
      <c r="BA59" s="123">
        <f t="shared" si="7"/>
        <v>0</v>
      </c>
      <c r="BB59" s="123">
        <f t="shared" si="8"/>
        <v>0</v>
      </c>
      <c r="BC59" s="123">
        <f t="shared" si="9"/>
        <v>0</v>
      </c>
      <c r="BD59" s="123">
        <f t="shared" si="10"/>
        <v>0</v>
      </c>
      <c r="BE59" s="123">
        <f t="shared" si="11"/>
        <v>0</v>
      </c>
      <c r="CZ59" s="123">
        <v>1</v>
      </c>
    </row>
    <row r="60" spans="1:104" ht="12.75">
      <c r="A60" s="151">
        <v>37</v>
      </c>
      <c r="B60" s="152" t="s">
        <v>165</v>
      </c>
      <c r="C60" s="153" t="s">
        <v>166</v>
      </c>
      <c r="D60" s="154" t="s">
        <v>89</v>
      </c>
      <c r="E60" s="155">
        <v>0.4359</v>
      </c>
      <c r="F60" s="155">
        <v>0</v>
      </c>
      <c r="G60" s="156">
        <f t="shared" si="6"/>
        <v>0</v>
      </c>
      <c r="O60" s="150">
        <v>2</v>
      </c>
      <c r="AA60" s="123">
        <v>12</v>
      </c>
      <c r="AB60" s="123">
        <v>0</v>
      </c>
      <c r="AC60" s="123">
        <v>37</v>
      </c>
      <c r="AZ60" s="123">
        <v>2</v>
      </c>
      <c r="BA60" s="123">
        <f t="shared" si="7"/>
        <v>0</v>
      </c>
      <c r="BB60" s="123">
        <f t="shared" si="8"/>
        <v>0</v>
      </c>
      <c r="BC60" s="123">
        <f t="shared" si="9"/>
        <v>0</v>
      </c>
      <c r="BD60" s="123">
        <f t="shared" si="10"/>
        <v>0</v>
      </c>
      <c r="BE60" s="123">
        <f t="shared" si="11"/>
        <v>0</v>
      </c>
      <c r="CZ60" s="123">
        <v>0.01709</v>
      </c>
    </row>
    <row r="61" spans="1:104" ht="12.75">
      <c r="A61" s="151">
        <v>38</v>
      </c>
      <c r="B61" s="152" t="s">
        <v>167</v>
      </c>
      <c r="C61" s="153" t="s">
        <v>168</v>
      </c>
      <c r="D61" s="154" t="s">
        <v>86</v>
      </c>
      <c r="E61" s="155">
        <v>72.5</v>
      </c>
      <c r="F61" s="155">
        <v>0</v>
      </c>
      <c r="G61" s="156">
        <f t="shared" si="6"/>
        <v>0</v>
      </c>
      <c r="O61" s="150">
        <v>2</v>
      </c>
      <c r="AA61" s="123">
        <v>12</v>
      </c>
      <c r="AB61" s="123">
        <v>0</v>
      </c>
      <c r="AC61" s="123">
        <v>38</v>
      </c>
      <c r="AZ61" s="123">
        <v>2</v>
      </c>
      <c r="BA61" s="123">
        <f t="shared" si="7"/>
        <v>0</v>
      </c>
      <c r="BB61" s="123">
        <f t="shared" si="8"/>
        <v>0</v>
      </c>
      <c r="BC61" s="123">
        <f t="shared" si="9"/>
        <v>0</v>
      </c>
      <c r="BD61" s="123">
        <f t="shared" si="10"/>
        <v>0</v>
      </c>
      <c r="BE61" s="123">
        <f t="shared" si="11"/>
        <v>0</v>
      </c>
      <c r="CZ61" s="123">
        <v>7E-05</v>
      </c>
    </row>
    <row r="62" spans="1:104" ht="12.75">
      <c r="A62" s="151">
        <v>39</v>
      </c>
      <c r="B62" s="152" t="s">
        <v>169</v>
      </c>
      <c r="C62" s="153" t="s">
        <v>170</v>
      </c>
      <c r="D62" s="154" t="s">
        <v>86</v>
      </c>
      <c r="E62" s="155">
        <v>76.125</v>
      </c>
      <c r="F62" s="155">
        <v>0</v>
      </c>
      <c r="G62" s="156">
        <f t="shared" si="6"/>
        <v>0</v>
      </c>
      <c r="O62" s="150">
        <v>2</v>
      </c>
      <c r="AA62" s="123">
        <v>12</v>
      </c>
      <c r="AB62" s="123">
        <v>1</v>
      </c>
      <c r="AC62" s="123">
        <v>39</v>
      </c>
      <c r="AZ62" s="123">
        <v>2</v>
      </c>
      <c r="BA62" s="123">
        <f t="shared" si="7"/>
        <v>0</v>
      </c>
      <c r="BB62" s="123">
        <f t="shared" si="8"/>
        <v>0</v>
      </c>
      <c r="BC62" s="123">
        <f t="shared" si="9"/>
        <v>0</v>
      </c>
      <c r="BD62" s="123">
        <f t="shared" si="10"/>
        <v>0</v>
      </c>
      <c r="BE62" s="123">
        <f t="shared" si="11"/>
        <v>0</v>
      </c>
      <c r="CZ62" s="123">
        <v>0.013</v>
      </c>
    </row>
    <row r="63" spans="1:104" ht="12.75">
      <c r="A63" s="151">
        <v>40</v>
      </c>
      <c r="B63" s="152" t="s">
        <v>171</v>
      </c>
      <c r="C63" s="153" t="s">
        <v>172</v>
      </c>
      <c r="D63" s="154" t="s">
        <v>95</v>
      </c>
      <c r="E63" s="155">
        <v>10</v>
      </c>
      <c r="F63" s="155">
        <v>0</v>
      </c>
      <c r="G63" s="156">
        <f t="shared" si="6"/>
        <v>0</v>
      </c>
      <c r="O63" s="150">
        <v>2</v>
      </c>
      <c r="AA63" s="123">
        <v>12</v>
      </c>
      <c r="AB63" s="123">
        <v>1</v>
      </c>
      <c r="AC63" s="123">
        <v>40</v>
      </c>
      <c r="AZ63" s="123">
        <v>2</v>
      </c>
      <c r="BA63" s="123">
        <f t="shared" si="7"/>
        <v>0</v>
      </c>
      <c r="BB63" s="123">
        <f t="shared" si="8"/>
        <v>0</v>
      </c>
      <c r="BC63" s="123">
        <f t="shared" si="9"/>
        <v>0</v>
      </c>
      <c r="BD63" s="123">
        <f t="shared" si="10"/>
        <v>0</v>
      </c>
      <c r="BE63" s="123">
        <f t="shared" si="11"/>
        <v>0</v>
      </c>
      <c r="CZ63" s="123">
        <v>3E-05</v>
      </c>
    </row>
    <row r="64" spans="1:104" ht="12.75">
      <c r="A64" s="151">
        <v>41</v>
      </c>
      <c r="B64" s="152" t="s">
        <v>173</v>
      </c>
      <c r="C64" s="153" t="s">
        <v>174</v>
      </c>
      <c r="D64" s="154" t="s">
        <v>54</v>
      </c>
      <c r="E64" s="155">
        <v>720.55</v>
      </c>
      <c r="F64" s="155">
        <v>0</v>
      </c>
      <c r="G64" s="156">
        <f t="shared" si="6"/>
        <v>0</v>
      </c>
      <c r="O64" s="150">
        <v>2</v>
      </c>
      <c r="AA64" s="123">
        <v>12</v>
      </c>
      <c r="AB64" s="123">
        <v>0</v>
      </c>
      <c r="AC64" s="123">
        <v>41</v>
      </c>
      <c r="AZ64" s="123">
        <v>2</v>
      </c>
      <c r="BA64" s="123">
        <f t="shared" si="7"/>
        <v>0</v>
      </c>
      <c r="BB64" s="123">
        <f t="shared" si="8"/>
        <v>0</v>
      </c>
      <c r="BC64" s="123">
        <f t="shared" si="9"/>
        <v>0</v>
      </c>
      <c r="BD64" s="123">
        <f t="shared" si="10"/>
        <v>0</v>
      </c>
      <c r="BE64" s="123">
        <f t="shared" si="11"/>
        <v>0</v>
      </c>
      <c r="CZ64" s="123">
        <v>0</v>
      </c>
    </row>
    <row r="65" spans="1:57" ht="12.75">
      <c r="A65" s="157"/>
      <c r="B65" s="158" t="s">
        <v>68</v>
      </c>
      <c r="C65" s="159" t="str">
        <f>CONCATENATE(B56," ",C56)</f>
        <v>762 Konstrukce tesařské</v>
      </c>
      <c r="D65" s="157"/>
      <c r="E65" s="160"/>
      <c r="F65" s="160"/>
      <c r="G65" s="161">
        <f>SUM(G56:G64)</f>
        <v>0</v>
      </c>
      <c r="O65" s="150">
        <v>4</v>
      </c>
      <c r="BA65" s="162">
        <f>SUM(BA56:BA64)</f>
        <v>0</v>
      </c>
      <c r="BB65" s="162">
        <f>SUM(BB56:BB64)</f>
        <v>0</v>
      </c>
      <c r="BC65" s="162">
        <f>SUM(BC56:BC64)</f>
        <v>0</v>
      </c>
      <c r="BD65" s="162">
        <f>SUM(BD56:BD64)</f>
        <v>0</v>
      </c>
      <c r="BE65" s="162">
        <f>SUM(BE56:BE64)</f>
        <v>0</v>
      </c>
    </row>
    <row r="66" spans="1:15" ht="12.75">
      <c r="A66" s="143" t="s">
        <v>65</v>
      </c>
      <c r="B66" s="144" t="s">
        <v>175</v>
      </c>
      <c r="C66" s="145" t="s">
        <v>176</v>
      </c>
      <c r="D66" s="146"/>
      <c r="E66" s="147"/>
      <c r="F66" s="147"/>
      <c r="G66" s="148"/>
      <c r="H66" s="149"/>
      <c r="I66" s="149"/>
      <c r="O66" s="150">
        <v>1</v>
      </c>
    </row>
    <row r="67" spans="1:104" ht="12.75">
      <c r="A67" s="151">
        <v>42</v>
      </c>
      <c r="B67" s="152" t="s">
        <v>177</v>
      </c>
      <c r="C67" s="153" t="s">
        <v>178</v>
      </c>
      <c r="D67" s="154" t="s">
        <v>95</v>
      </c>
      <c r="E67" s="155">
        <v>1</v>
      </c>
      <c r="F67" s="155">
        <v>0</v>
      </c>
      <c r="G67" s="156">
        <f aca="true" t="shared" si="12" ref="G67:G73">E67*F67</f>
        <v>0</v>
      </c>
      <c r="O67" s="150">
        <v>2</v>
      </c>
      <c r="AA67" s="123">
        <v>12</v>
      </c>
      <c r="AB67" s="123">
        <v>0</v>
      </c>
      <c r="AC67" s="123">
        <v>42</v>
      </c>
      <c r="AZ67" s="123">
        <v>2</v>
      </c>
      <c r="BA67" s="123">
        <f aca="true" t="shared" si="13" ref="BA67:BA73">IF(AZ67=1,G67,0)</f>
        <v>0</v>
      </c>
      <c r="BB67" s="123">
        <f aca="true" t="shared" si="14" ref="BB67:BB73">IF(AZ67=2,G67,0)</f>
        <v>0</v>
      </c>
      <c r="BC67" s="123">
        <f aca="true" t="shared" si="15" ref="BC67:BC73">IF(AZ67=3,G67,0)</f>
        <v>0</v>
      </c>
      <c r="BD67" s="123">
        <f aca="true" t="shared" si="16" ref="BD67:BD73">IF(AZ67=4,G67,0)</f>
        <v>0</v>
      </c>
      <c r="BE67" s="123">
        <f aca="true" t="shared" si="17" ref="BE67:BE73">IF(AZ67=5,G67,0)</f>
        <v>0</v>
      </c>
      <c r="CZ67" s="123">
        <v>0.00034</v>
      </c>
    </row>
    <row r="68" spans="1:104" ht="12.75">
      <c r="A68" s="151">
        <v>43</v>
      </c>
      <c r="B68" s="152" t="s">
        <v>179</v>
      </c>
      <c r="C68" s="153" t="s">
        <v>180</v>
      </c>
      <c r="D68" s="154" t="s">
        <v>92</v>
      </c>
      <c r="E68" s="155">
        <v>4.1</v>
      </c>
      <c r="F68" s="155">
        <v>0</v>
      </c>
      <c r="G68" s="156">
        <f t="shared" si="12"/>
        <v>0</v>
      </c>
      <c r="O68" s="150">
        <v>2</v>
      </c>
      <c r="AA68" s="123">
        <v>12</v>
      </c>
      <c r="AB68" s="123">
        <v>0</v>
      </c>
      <c r="AC68" s="123">
        <v>43</v>
      </c>
      <c r="AZ68" s="123">
        <v>2</v>
      </c>
      <c r="BA68" s="123">
        <f t="shared" si="13"/>
        <v>0</v>
      </c>
      <c r="BB68" s="123">
        <f t="shared" si="14"/>
        <v>0</v>
      </c>
      <c r="BC68" s="123">
        <f t="shared" si="15"/>
        <v>0</v>
      </c>
      <c r="BD68" s="123">
        <f t="shared" si="16"/>
        <v>0</v>
      </c>
      <c r="BE68" s="123">
        <f t="shared" si="17"/>
        <v>0</v>
      </c>
      <c r="CZ68" s="123">
        <v>0.00205</v>
      </c>
    </row>
    <row r="69" spans="1:104" ht="12.75">
      <c r="A69" s="151">
        <v>44</v>
      </c>
      <c r="B69" s="152" t="s">
        <v>181</v>
      </c>
      <c r="C69" s="153" t="s">
        <v>182</v>
      </c>
      <c r="D69" s="154" t="s">
        <v>92</v>
      </c>
      <c r="E69" s="155">
        <v>2.8</v>
      </c>
      <c r="F69" s="155">
        <v>0</v>
      </c>
      <c r="G69" s="156">
        <f t="shared" si="12"/>
        <v>0</v>
      </c>
      <c r="O69" s="150">
        <v>2</v>
      </c>
      <c r="AA69" s="123">
        <v>12</v>
      </c>
      <c r="AB69" s="123">
        <v>0</v>
      </c>
      <c r="AC69" s="123">
        <v>44</v>
      </c>
      <c r="AZ69" s="123">
        <v>2</v>
      </c>
      <c r="BA69" s="123">
        <f t="shared" si="13"/>
        <v>0</v>
      </c>
      <c r="BB69" s="123">
        <f t="shared" si="14"/>
        <v>0</v>
      </c>
      <c r="BC69" s="123">
        <f t="shared" si="15"/>
        <v>0</v>
      </c>
      <c r="BD69" s="123">
        <f t="shared" si="16"/>
        <v>0</v>
      </c>
      <c r="BE69" s="123">
        <f t="shared" si="17"/>
        <v>0</v>
      </c>
      <c r="CZ69" s="123">
        <v>0.00312</v>
      </c>
    </row>
    <row r="70" spans="1:104" ht="12.75">
      <c r="A70" s="151">
        <v>45</v>
      </c>
      <c r="B70" s="152" t="s">
        <v>183</v>
      </c>
      <c r="C70" s="153" t="s">
        <v>184</v>
      </c>
      <c r="D70" s="154" t="s">
        <v>92</v>
      </c>
      <c r="E70" s="155">
        <v>3</v>
      </c>
      <c r="F70" s="155">
        <v>0</v>
      </c>
      <c r="G70" s="156">
        <f t="shared" si="12"/>
        <v>0</v>
      </c>
      <c r="O70" s="150">
        <v>2</v>
      </c>
      <c r="AA70" s="123">
        <v>12</v>
      </c>
      <c r="AB70" s="123">
        <v>0</v>
      </c>
      <c r="AC70" s="123">
        <v>45</v>
      </c>
      <c r="AZ70" s="123">
        <v>2</v>
      </c>
      <c r="BA70" s="123">
        <f t="shared" si="13"/>
        <v>0</v>
      </c>
      <c r="BB70" s="123">
        <f t="shared" si="14"/>
        <v>0</v>
      </c>
      <c r="BC70" s="123">
        <f t="shared" si="15"/>
        <v>0</v>
      </c>
      <c r="BD70" s="123">
        <f t="shared" si="16"/>
        <v>0</v>
      </c>
      <c r="BE70" s="123">
        <f t="shared" si="17"/>
        <v>0</v>
      </c>
      <c r="CZ70" s="123">
        <v>0.00247</v>
      </c>
    </row>
    <row r="71" spans="1:104" ht="12.75">
      <c r="A71" s="151">
        <v>46</v>
      </c>
      <c r="B71" s="152" t="s">
        <v>185</v>
      </c>
      <c r="C71" s="153" t="s">
        <v>186</v>
      </c>
      <c r="D71" s="154" t="s">
        <v>92</v>
      </c>
      <c r="E71" s="155">
        <v>35.05</v>
      </c>
      <c r="F71" s="155">
        <v>0</v>
      </c>
      <c r="G71" s="156">
        <f t="shared" si="12"/>
        <v>0</v>
      </c>
      <c r="O71" s="150">
        <v>2</v>
      </c>
      <c r="AA71" s="123">
        <v>12</v>
      </c>
      <c r="AB71" s="123">
        <v>0</v>
      </c>
      <c r="AC71" s="123">
        <v>46</v>
      </c>
      <c r="AZ71" s="123">
        <v>2</v>
      </c>
      <c r="BA71" s="123">
        <f t="shared" si="13"/>
        <v>0</v>
      </c>
      <c r="BB71" s="123">
        <f t="shared" si="14"/>
        <v>0</v>
      </c>
      <c r="BC71" s="123">
        <f t="shared" si="15"/>
        <v>0</v>
      </c>
      <c r="BD71" s="123">
        <f t="shared" si="16"/>
        <v>0</v>
      </c>
      <c r="BE71" s="123">
        <f t="shared" si="17"/>
        <v>0</v>
      </c>
      <c r="CZ71" s="123">
        <v>0</v>
      </c>
    </row>
    <row r="72" spans="1:104" ht="12.75">
      <c r="A72" s="151">
        <v>47</v>
      </c>
      <c r="B72" s="152" t="s">
        <v>96</v>
      </c>
      <c r="C72" s="153" t="s">
        <v>187</v>
      </c>
      <c r="D72" s="154" t="s">
        <v>92</v>
      </c>
      <c r="E72" s="155">
        <v>4.1</v>
      </c>
      <c r="F72" s="155">
        <v>0</v>
      </c>
      <c r="G72" s="156">
        <f t="shared" si="12"/>
        <v>0</v>
      </c>
      <c r="O72" s="150">
        <v>2</v>
      </c>
      <c r="AA72" s="123">
        <v>12</v>
      </c>
      <c r="AB72" s="123">
        <v>0</v>
      </c>
      <c r="AC72" s="123">
        <v>47</v>
      </c>
      <c r="AZ72" s="123">
        <v>2</v>
      </c>
      <c r="BA72" s="123">
        <f t="shared" si="13"/>
        <v>0</v>
      </c>
      <c r="BB72" s="123">
        <f t="shared" si="14"/>
        <v>0</v>
      </c>
      <c r="BC72" s="123">
        <f t="shared" si="15"/>
        <v>0</v>
      </c>
      <c r="BD72" s="123">
        <f t="shared" si="16"/>
        <v>0</v>
      </c>
      <c r="BE72" s="123">
        <f t="shared" si="17"/>
        <v>0</v>
      </c>
      <c r="CZ72" s="123">
        <v>0</v>
      </c>
    </row>
    <row r="73" spans="1:104" ht="12.75">
      <c r="A73" s="151">
        <v>48</v>
      </c>
      <c r="B73" s="152" t="s">
        <v>188</v>
      </c>
      <c r="C73" s="153" t="s">
        <v>189</v>
      </c>
      <c r="D73" s="154" t="s">
        <v>54</v>
      </c>
      <c r="E73" s="155">
        <v>198.98</v>
      </c>
      <c r="F73" s="155">
        <v>0</v>
      </c>
      <c r="G73" s="156">
        <f t="shared" si="12"/>
        <v>0</v>
      </c>
      <c r="O73" s="150">
        <v>2</v>
      </c>
      <c r="AA73" s="123">
        <v>12</v>
      </c>
      <c r="AB73" s="123">
        <v>0</v>
      </c>
      <c r="AC73" s="123">
        <v>48</v>
      </c>
      <c r="AZ73" s="123">
        <v>2</v>
      </c>
      <c r="BA73" s="123">
        <f t="shared" si="13"/>
        <v>0</v>
      </c>
      <c r="BB73" s="123">
        <f t="shared" si="14"/>
        <v>0</v>
      </c>
      <c r="BC73" s="123">
        <f t="shared" si="15"/>
        <v>0</v>
      </c>
      <c r="BD73" s="123">
        <f t="shared" si="16"/>
        <v>0</v>
      </c>
      <c r="BE73" s="123">
        <f t="shared" si="17"/>
        <v>0</v>
      </c>
      <c r="CZ73" s="123">
        <v>0</v>
      </c>
    </row>
    <row r="74" spans="1:57" ht="12.75">
      <c r="A74" s="157"/>
      <c r="B74" s="158" t="s">
        <v>68</v>
      </c>
      <c r="C74" s="159" t="str">
        <f>CONCATENATE(B66," ",C66)</f>
        <v>764 Konstrukce klempířské</v>
      </c>
      <c r="D74" s="157"/>
      <c r="E74" s="160"/>
      <c r="F74" s="160"/>
      <c r="G74" s="161">
        <f>SUM(G66:G73)</f>
        <v>0</v>
      </c>
      <c r="O74" s="150">
        <v>4</v>
      </c>
      <c r="BA74" s="162">
        <f>SUM(BA66:BA73)</f>
        <v>0</v>
      </c>
      <c r="BB74" s="162">
        <f>SUM(BB66:BB73)</f>
        <v>0</v>
      </c>
      <c r="BC74" s="162">
        <f>SUM(BC66:BC73)</f>
        <v>0</v>
      </c>
      <c r="BD74" s="162">
        <f>SUM(BD66:BD73)</f>
        <v>0</v>
      </c>
      <c r="BE74" s="162">
        <f>SUM(BE66:BE73)</f>
        <v>0</v>
      </c>
    </row>
    <row r="75" spans="1:15" ht="12.75">
      <c r="A75" s="143" t="s">
        <v>65</v>
      </c>
      <c r="B75" s="144" t="s">
        <v>190</v>
      </c>
      <c r="C75" s="145" t="s">
        <v>191</v>
      </c>
      <c r="D75" s="146"/>
      <c r="E75" s="147"/>
      <c r="F75" s="147"/>
      <c r="G75" s="148"/>
      <c r="H75" s="149"/>
      <c r="I75" s="149"/>
      <c r="O75" s="150">
        <v>1</v>
      </c>
    </row>
    <row r="76" spans="1:104" ht="12.75">
      <c r="A76" s="151">
        <v>49</v>
      </c>
      <c r="B76" s="152" t="s">
        <v>192</v>
      </c>
      <c r="C76" s="153" t="s">
        <v>193</v>
      </c>
      <c r="D76" s="154" t="s">
        <v>95</v>
      </c>
      <c r="E76" s="155">
        <v>2</v>
      </c>
      <c r="F76" s="155">
        <v>0</v>
      </c>
      <c r="G76" s="156">
        <f>E76*F76</f>
        <v>0</v>
      </c>
      <c r="O76" s="150">
        <v>2</v>
      </c>
      <c r="AA76" s="123">
        <v>12</v>
      </c>
      <c r="AB76" s="123">
        <v>0</v>
      </c>
      <c r="AC76" s="123">
        <v>49</v>
      </c>
      <c r="AZ76" s="123">
        <v>2</v>
      </c>
      <c r="BA76" s="123">
        <f>IF(AZ76=1,G76,0)</f>
        <v>0</v>
      </c>
      <c r="BB76" s="123">
        <f>IF(AZ76=2,G76,0)</f>
        <v>0</v>
      </c>
      <c r="BC76" s="123">
        <f>IF(AZ76=3,G76,0)</f>
        <v>0</v>
      </c>
      <c r="BD76" s="123">
        <f>IF(AZ76=4,G76,0)</f>
        <v>0</v>
      </c>
      <c r="BE76" s="123">
        <f>IF(AZ76=5,G76,0)</f>
        <v>0</v>
      </c>
      <c r="CZ76" s="123">
        <v>1E-05</v>
      </c>
    </row>
    <row r="77" spans="1:104" ht="12.75">
      <c r="A77" s="151">
        <v>50</v>
      </c>
      <c r="B77" s="152" t="s">
        <v>114</v>
      </c>
      <c r="C77" s="153" t="s">
        <v>194</v>
      </c>
      <c r="D77" s="154" t="s">
        <v>92</v>
      </c>
      <c r="E77" s="155">
        <v>3</v>
      </c>
      <c r="F77" s="155">
        <v>0</v>
      </c>
      <c r="G77" s="156">
        <f>E77*F77</f>
        <v>0</v>
      </c>
      <c r="O77" s="150">
        <v>2</v>
      </c>
      <c r="AA77" s="123">
        <v>12</v>
      </c>
      <c r="AB77" s="123">
        <v>0</v>
      </c>
      <c r="AC77" s="123">
        <v>50</v>
      </c>
      <c r="AZ77" s="123">
        <v>2</v>
      </c>
      <c r="BA77" s="123">
        <f>IF(AZ77=1,G77,0)</f>
        <v>0</v>
      </c>
      <c r="BB77" s="123">
        <f>IF(AZ77=2,G77,0)</f>
        <v>0</v>
      </c>
      <c r="BC77" s="123">
        <f>IF(AZ77=3,G77,0)</f>
        <v>0</v>
      </c>
      <c r="BD77" s="123">
        <f>IF(AZ77=4,G77,0)</f>
        <v>0</v>
      </c>
      <c r="BE77" s="123">
        <f>IF(AZ77=5,G77,0)</f>
        <v>0</v>
      </c>
      <c r="CZ77" s="123">
        <v>0</v>
      </c>
    </row>
    <row r="78" spans="1:104" ht="12.75">
      <c r="A78" s="151">
        <v>51</v>
      </c>
      <c r="B78" s="152" t="s">
        <v>195</v>
      </c>
      <c r="C78" s="153" t="s">
        <v>196</v>
      </c>
      <c r="D78" s="154" t="s">
        <v>54</v>
      </c>
      <c r="E78" s="155">
        <v>10.6</v>
      </c>
      <c r="F78" s="155">
        <v>0</v>
      </c>
      <c r="G78" s="156">
        <f>E78*F78</f>
        <v>0</v>
      </c>
      <c r="O78" s="150">
        <v>2</v>
      </c>
      <c r="AA78" s="123">
        <v>12</v>
      </c>
      <c r="AB78" s="123">
        <v>0</v>
      </c>
      <c r="AC78" s="123">
        <v>51</v>
      </c>
      <c r="AZ78" s="123">
        <v>2</v>
      </c>
      <c r="BA78" s="123">
        <f>IF(AZ78=1,G78,0)</f>
        <v>0</v>
      </c>
      <c r="BB78" s="123">
        <f>IF(AZ78=2,G78,0)</f>
        <v>0</v>
      </c>
      <c r="BC78" s="123">
        <f>IF(AZ78=3,G78,0)</f>
        <v>0</v>
      </c>
      <c r="BD78" s="123">
        <f>IF(AZ78=4,G78,0)</f>
        <v>0</v>
      </c>
      <c r="BE78" s="123">
        <f>IF(AZ78=5,G78,0)</f>
        <v>0</v>
      </c>
      <c r="CZ78" s="123">
        <v>0</v>
      </c>
    </row>
    <row r="79" spans="1:57" ht="12.75">
      <c r="A79" s="157"/>
      <c r="B79" s="158" t="s">
        <v>68</v>
      </c>
      <c r="C79" s="159" t="str">
        <f>CONCATENATE(B75," ",C75)</f>
        <v>766 Konstrukce truhlářské</v>
      </c>
      <c r="D79" s="157"/>
      <c r="E79" s="160"/>
      <c r="F79" s="160"/>
      <c r="G79" s="161">
        <f>SUM(G75:G78)</f>
        <v>0</v>
      </c>
      <c r="O79" s="150">
        <v>4</v>
      </c>
      <c r="BA79" s="162">
        <f>SUM(BA75:BA78)</f>
        <v>0</v>
      </c>
      <c r="BB79" s="162">
        <f>SUM(BB75:BB78)</f>
        <v>0</v>
      </c>
      <c r="BC79" s="162">
        <f>SUM(BC75:BC78)</f>
        <v>0</v>
      </c>
      <c r="BD79" s="162">
        <f>SUM(BD75:BD78)</f>
        <v>0</v>
      </c>
      <c r="BE79" s="162">
        <f>SUM(BE75:BE78)</f>
        <v>0</v>
      </c>
    </row>
    <row r="80" spans="1:15" ht="12.75">
      <c r="A80" s="143" t="s">
        <v>65</v>
      </c>
      <c r="B80" s="144" t="s">
        <v>197</v>
      </c>
      <c r="C80" s="145" t="s">
        <v>198</v>
      </c>
      <c r="D80" s="146"/>
      <c r="E80" s="147"/>
      <c r="F80" s="147"/>
      <c r="G80" s="148"/>
      <c r="H80" s="149"/>
      <c r="I80" s="149"/>
      <c r="O80" s="150">
        <v>1</v>
      </c>
    </row>
    <row r="81" spans="1:104" ht="12.75">
      <c r="A81" s="151">
        <v>52</v>
      </c>
      <c r="B81" s="152" t="s">
        <v>199</v>
      </c>
      <c r="C81" s="153" t="s">
        <v>200</v>
      </c>
      <c r="D81" s="154" t="s">
        <v>95</v>
      </c>
      <c r="E81" s="155">
        <v>1</v>
      </c>
      <c r="F81" s="155">
        <v>0</v>
      </c>
      <c r="G81" s="156">
        <f>E81*F81</f>
        <v>0</v>
      </c>
      <c r="O81" s="150">
        <v>2</v>
      </c>
      <c r="AA81" s="123">
        <v>12</v>
      </c>
      <c r="AB81" s="123">
        <v>0</v>
      </c>
      <c r="AC81" s="123">
        <v>52</v>
      </c>
      <c r="AZ81" s="123">
        <v>2</v>
      </c>
      <c r="BA81" s="123">
        <f>IF(AZ81=1,G81,0)</f>
        <v>0</v>
      </c>
      <c r="BB81" s="123">
        <f>IF(AZ81=2,G81,0)</f>
        <v>0</v>
      </c>
      <c r="BC81" s="123">
        <f>IF(AZ81=3,G81,0)</f>
        <v>0</v>
      </c>
      <c r="BD81" s="123">
        <f>IF(AZ81=4,G81,0)</f>
        <v>0</v>
      </c>
      <c r="BE81" s="123">
        <f>IF(AZ81=5,G81,0)</f>
        <v>0</v>
      </c>
      <c r="CZ81" s="123">
        <v>0</v>
      </c>
    </row>
    <row r="82" spans="1:104" ht="12.75">
      <c r="A82" s="151">
        <v>53</v>
      </c>
      <c r="B82" s="152" t="s">
        <v>201</v>
      </c>
      <c r="C82" s="153" t="s">
        <v>202</v>
      </c>
      <c r="D82" s="154" t="s">
        <v>95</v>
      </c>
      <c r="E82" s="155">
        <v>1</v>
      </c>
      <c r="F82" s="155">
        <v>0</v>
      </c>
      <c r="G82" s="156">
        <f>E82*F82</f>
        <v>0</v>
      </c>
      <c r="O82" s="150">
        <v>2</v>
      </c>
      <c r="AA82" s="123">
        <v>12</v>
      </c>
      <c r="AB82" s="123">
        <v>0</v>
      </c>
      <c r="AC82" s="123">
        <v>53</v>
      </c>
      <c r="AZ82" s="123">
        <v>2</v>
      </c>
      <c r="BA82" s="123">
        <f>IF(AZ82=1,G82,0)</f>
        <v>0</v>
      </c>
      <c r="BB82" s="123">
        <f>IF(AZ82=2,G82,0)</f>
        <v>0</v>
      </c>
      <c r="BC82" s="123">
        <f>IF(AZ82=3,G82,0)</f>
        <v>0</v>
      </c>
      <c r="BD82" s="123">
        <f>IF(AZ82=4,G82,0)</f>
        <v>0</v>
      </c>
      <c r="BE82" s="123">
        <f>IF(AZ82=5,G82,0)</f>
        <v>0</v>
      </c>
      <c r="CZ82" s="123">
        <v>0</v>
      </c>
    </row>
    <row r="83" spans="1:104" ht="12.75">
      <c r="A83" s="151">
        <v>54</v>
      </c>
      <c r="B83" s="152" t="s">
        <v>80</v>
      </c>
      <c r="C83" s="153" t="s">
        <v>203</v>
      </c>
      <c r="D83" s="154" t="s">
        <v>86</v>
      </c>
      <c r="E83" s="155">
        <v>4.615</v>
      </c>
      <c r="F83" s="155">
        <v>0</v>
      </c>
      <c r="G83" s="156">
        <f>E83*F83</f>
        <v>0</v>
      </c>
      <c r="O83" s="150">
        <v>2</v>
      </c>
      <c r="AA83" s="123">
        <v>12</v>
      </c>
      <c r="AB83" s="123">
        <v>0</v>
      </c>
      <c r="AC83" s="123">
        <v>54</v>
      </c>
      <c r="AZ83" s="123">
        <v>2</v>
      </c>
      <c r="BA83" s="123">
        <f>IF(AZ83=1,G83,0)</f>
        <v>0</v>
      </c>
      <c r="BB83" s="123">
        <f>IF(AZ83=2,G83,0)</f>
        <v>0</v>
      </c>
      <c r="BC83" s="123">
        <f>IF(AZ83=3,G83,0)</f>
        <v>0</v>
      </c>
      <c r="BD83" s="123">
        <f>IF(AZ83=4,G83,0)</f>
        <v>0</v>
      </c>
      <c r="BE83" s="123">
        <f>IF(AZ83=5,G83,0)</f>
        <v>0</v>
      </c>
      <c r="CZ83" s="123">
        <v>0</v>
      </c>
    </row>
    <row r="84" spans="1:57" ht="12.75">
      <c r="A84" s="157"/>
      <c r="B84" s="158" t="s">
        <v>68</v>
      </c>
      <c r="C84" s="159" t="str">
        <f>CONCATENATE(B80," ",C80)</f>
        <v>767 Konstrukce zámečnické</v>
      </c>
      <c r="D84" s="157"/>
      <c r="E84" s="160"/>
      <c r="F84" s="160"/>
      <c r="G84" s="161">
        <f>SUM(G80:G83)</f>
        <v>0</v>
      </c>
      <c r="O84" s="150">
        <v>4</v>
      </c>
      <c r="BA84" s="162">
        <f>SUM(BA80:BA83)</f>
        <v>0</v>
      </c>
      <c r="BB84" s="162">
        <f>SUM(BB80:BB83)</f>
        <v>0</v>
      </c>
      <c r="BC84" s="162">
        <f>SUM(BC80:BC83)</f>
        <v>0</v>
      </c>
      <c r="BD84" s="162">
        <f>SUM(BD80:BD83)</f>
        <v>0</v>
      </c>
      <c r="BE84" s="162">
        <f>SUM(BE80:BE83)</f>
        <v>0</v>
      </c>
    </row>
    <row r="85" spans="1:15" ht="12.75">
      <c r="A85" s="143" t="s">
        <v>65</v>
      </c>
      <c r="B85" s="144" t="s">
        <v>204</v>
      </c>
      <c r="C85" s="145" t="s">
        <v>205</v>
      </c>
      <c r="D85" s="146"/>
      <c r="E85" s="147"/>
      <c r="F85" s="147"/>
      <c r="G85" s="148"/>
      <c r="H85" s="149"/>
      <c r="I85" s="149"/>
      <c r="O85" s="150">
        <v>1</v>
      </c>
    </row>
    <row r="86" spans="1:104" ht="22.5">
      <c r="A86" s="151">
        <v>55</v>
      </c>
      <c r="B86" s="152" t="s">
        <v>206</v>
      </c>
      <c r="C86" s="153" t="s">
        <v>207</v>
      </c>
      <c r="D86" s="154" t="s">
        <v>95</v>
      </c>
      <c r="E86" s="155">
        <v>2</v>
      </c>
      <c r="F86" s="155">
        <v>0</v>
      </c>
      <c r="G86" s="156">
        <f>E86*F86</f>
        <v>0</v>
      </c>
      <c r="O86" s="150">
        <v>2</v>
      </c>
      <c r="AA86" s="123">
        <v>12</v>
      </c>
      <c r="AB86" s="123">
        <v>0</v>
      </c>
      <c r="AC86" s="123">
        <v>55</v>
      </c>
      <c r="AZ86" s="123">
        <v>2</v>
      </c>
      <c r="BA86" s="123">
        <f>IF(AZ86=1,G86,0)</f>
        <v>0</v>
      </c>
      <c r="BB86" s="123">
        <f>IF(AZ86=2,G86,0)</f>
        <v>0</v>
      </c>
      <c r="BC86" s="123">
        <f>IF(AZ86=3,G86,0)</f>
        <v>0</v>
      </c>
      <c r="BD86" s="123">
        <f>IF(AZ86=4,G86,0)</f>
        <v>0</v>
      </c>
      <c r="BE86" s="123">
        <f>IF(AZ86=5,G86,0)</f>
        <v>0</v>
      </c>
      <c r="CZ86" s="123">
        <v>0.02029</v>
      </c>
    </row>
    <row r="87" spans="1:104" ht="12.75">
      <c r="A87" s="151">
        <v>56</v>
      </c>
      <c r="B87" s="152" t="s">
        <v>66</v>
      </c>
      <c r="C87" s="153" t="s">
        <v>208</v>
      </c>
      <c r="D87" s="154" t="s">
        <v>95</v>
      </c>
      <c r="E87" s="155">
        <v>1</v>
      </c>
      <c r="F87" s="155">
        <v>0</v>
      </c>
      <c r="G87" s="156">
        <f>E87*F87</f>
        <v>0</v>
      </c>
      <c r="O87" s="150">
        <v>2</v>
      </c>
      <c r="AA87" s="123">
        <v>12</v>
      </c>
      <c r="AB87" s="123">
        <v>0</v>
      </c>
      <c r="AC87" s="123">
        <v>56</v>
      </c>
      <c r="AZ87" s="123">
        <v>2</v>
      </c>
      <c r="BA87" s="123">
        <f>IF(AZ87=1,G87,0)</f>
        <v>0</v>
      </c>
      <c r="BB87" s="123">
        <f>IF(AZ87=2,G87,0)</f>
        <v>0</v>
      </c>
      <c r="BC87" s="123">
        <f>IF(AZ87=3,G87,0)</f>
        <v>0</v>
      </c>
      <c r="BD87" s="123">
        <f>IF(AZ87=4,G87,0)</f>
        <v>0</v>
      </c>
      <c r="BE87" s="123">
        <f>IF(AZ87=5,G87,0)</f>
        <v>0</v>
      </c>
      <c r="CZ87" s="123">
        <v>0</v>
      </c>
    </row>
    <row r="88" spans="1:57" ht="12.75">
      <c r="A88" s="157"/>
      <c r="B88" s="158" t="s">
        <v>68</v>
      </c>
      <c r="C88" s="159" t="str">
        <f>CONCATENATE(B85," ",C85)</f>
        <v>769 Otvorove prvky z plastu</v>
      </c>
      <c r="D88" s="157"/>
      <c r="E88" s="160"/>
      <c r="F88" s="160"/>
      <c r="G88" s="161">
        <f>SUM(G85:G87)</f>
        <v>0</v>
      </c>
      <c r="O88" s="150">
        <v>4</v>
      </c>
      <c r="BA88" s="162">
        <f>SUM(BA85:BA87)</f>
        <v>0</v>
      </c>
      <c r="BB88" s="162">
        <f>SUM(BB85:BB87)</f>
        <v>0</v>
      </c>
      <c r="BC88" s="162">
        <f>SUM(BC85:BC87)</f>
        <v>0</v>
      </c>
      <c r="BD88" s="162">
        <f>SUM(BD85:BD87)</f>
        <v>0</v>
      </c>
      <c r="BE88" s="162">
        <f>SUM(BE85:BE87)</f>
        <v>0</v>
      </c>
    </row>
    <row r="89" spans="1:15" ht="12.75">
      <c r="A89" s="143" t="s">
        <v>65</v>
      </c>
      <c r="B89" s="144" t="s">
        <v>209</v>
      </c>
      <c r="C89" s="145" t="s">
        <v>210</v>
      </c>
      <c r="D89" s="146"/>
      <c r="E89" s="147"/>
      <c r="F89" s="147"/>
      <c r="G89" s="148"/>
      <c r="H89" s="149"/>
      <c r="I89" s="149"/>
      <c r="O89" s="150">
        <v>1</v>
      </c>
    </row>
    <row r="90" spans="1:104" ht="12.75">
      <c r="A90" s="151">
        <v>57</v>
      </c>
      <c r="B90" s="152" t="s">
        <v>211</v>
      </c>
      <c r="C90" s="153" t="s">
        <v>212</v>
      </c>
      <c r="D90" s="154" t="s">
        <v>86</v>
      </c>
      <c r="E90" s="155">
        <v>186.529</v>
      </c>
      <c r="F90" s="155">
        <v>0</v>
      </c>
      <c r="G90" s="156">
        <f>E90*F90</f>
        <v>0</v>
      </c>
      <c r="O90" s="150">
        <v>2</v>
      </c>
      <c r="AA90" s="123">
        <v>12</v>
      </c>
      <c r="AB90" s="123">
        <v>0</v>
      </c>
      <c r="AC90" s="123">
        <v>57</v>
      </c>
      <c r="AZ90" s="123">
        <v>2</v>
      </c>
      <c r="BA90" s="123">
        <f>IF(AZ90=1,G90,0)</f>
        <v>0</v>
      </c>
      <c r="BB90" s="123">
        <f>IF(AZ90=2,G90,0)</f>
        <v>0</v>
      </c>
      <c r="BC90" s="123">
        <f>IF(AZ90=3,G90,0)</f>
        <v>0</v>
      </c>
      <c r="BD90" s="123">
        <f>IF(AZ90=4,G90,0)</f>
        <v>0</v>
      </c>
      <c r="BE90" s="123">
        <f>IF(AZ90=5,G90,0)</f>
        <v>0</v>
      </c>
      <c r="CZ90" s="123">
        <v>0.00015</v>
      </c>
    </row>
    <row r="91" spans="1:104" ht="12.75">
      <c r="A91" s="151">
        <v>58</v>
      </c>
      <c r="B91" s="152" t="s">
        <v>213</v>
      </c>
      <c r="C91" s="153" t="s">
        <v>214</v>
      </c>
      <c r="D91" s="154" t="s">
        <v>86</v>
      </c>
      <c r="E91" s="155">
        <v>186.529</v>
      </c>
      <c r="F91" s="155">
        <v>0</v>
      </c>
      <c r="G91" s="156">
        <f>E91*F91</f>
        <v>0</v>
      </c>
      <c r="O91" s="150">
        <v>2</v>
      </c>
      <c r="AA91" s="123">
        <v>12</v>
      </c>
      <c r="AB91" s="123">
        <v>0</v>
      </c>
      <c r="AC91" s="123">
        <v>58</v>
      </c>
      <c r="AZ91" s="123">
        <v>2</v>
      </c>
      <c r="BA91" s="123">
        <f>IF(AZ91=1,G91,0)</f>
        <v>0</v>
      </c>
      <c r="BB91" s="123">
        <f>IF(AZ91=2,G91,0)</f>
        <v>0</v>
      </c>
      <c r="BC91" s="123">
        <f>IF(AZ91=3,G91,0)</f>
        <v>0</v>
      </c>
      <c r="BD91" s="123">
        <f>IF(AZ91=4,G91,0)</f>
        <v>0</v>
      </c>
      <c r="BE91" s="123">
        <f>IF(AZ91=5,G91,0)</f>
        <v>0</v>
      </c>
      <c r="CZ91" s="123">
        <v>0.00021</v>
      </c>
    </row>
    <row r="92" spans="1:57" ht="12.75">
      <c r="A92" s="157"/>
      <c r="B92" s="158" t="s">
        <v>68</v>
      </c>
      <c r="C92" s="159" t="str">
        <f>CONCATENATE(B89," ",C89)</f>
        <v>784 Malby</v>
      </c>
      <c r="D92" s="157"/>
      <c r="E92" s="160"/>
      <c r="F92" s="160"/>
      <c r="G92" s="161">
        <f>SUM(G89:G91)</f>
        <v>0</v>
      </c>
      <c r="O92" s="150">
        <v>4</v>
      </c>
      <c r="BA92" s="162">
        <f>SUM(BA89:BA91)</f>
        <v>0</v>
      </c>
      <c r="BB92" s="162">
        <f>SUM(BB89:BB91)</f>
        <v>0</v>
      </c>
      <c r="BC92" s="162">
        <f>SUM(BC89:BC91)</f>
        <v>0</v>
      </c>
      <c r="BD92" s="162">
        <f>SUM(BD89:BD91)</f>
        <v>0</v>
      </c>
      <c r="BE92" s="162">
        <f>SUM(BE89:BE91)</f>
        <v>0</v>
      </c>
    </row>
    <row r="93" spans="1:15" ht="12.75">
      <c r="A93" s="143" t="s">
        <v>65</v>
      </c>
      <c r="B93" s="144" t="s">
        <v>215</v>
      </c>
      <c r="C93" s="145" t="s">
        <v>216</v>
      </c>
      <c r="D93" s="146"/>
      <c r="E93" s="147"/>
      <c r="F93" s="147"/>
      <c r="G93" s="148"/>
      <c r="H93" s="149"/>
      <c r="I93" s="149"/>
      <c r="O93" s="150">
        <v>1</v>
      </c>
    </row>
    <row r="94" spans="1:104" ht="12.75">
      <c r="A94" s="151">
        <v>59</v>
      </c>
      <c r="B94" s="152" t="s">
        <v>217</v>
      </c>
      <c r="C94" s="153" t="s">
        <v>218</v>
      </c>
      <c r="D94" s="154" t="s">
        <v>92</v>
      </c>
      <c r="E94" s="155">
        <v>15.7</v>
      </c>
      <c r="F94" s="155">
        <v>0</v>
      </c>
      <c r="G94" s="156">
        <f>E94*F94</f>
        <v>0</v>
      </c>
      <c r="O94" s="150">
        <v>2</v>
      </c>
      <c r="AA94" s="123">
        <v>12</v>
      </c>
      <c r="AB94" s="123">
        <v>0</v>
      </c>
      <c r="AC94" s="123">
        <v>59</v>
      </c>
      <c r="AZ94" s="123">
        <v>1</v>
      </c>
      <c r="BA94" s="123">
        <f>IF(AZ94=1,G94,0)</f>
        <v>0</v>
      </c>
      <c r="BB94" s="123">
        <f>IF(AZ94=2,G94,0)</f>
        <v>0</v>
      </c>
      <c r="BC94" s="123">
        <f>IF(AZ94=3,G94,0)</f>
        <v>0</v>
      </c>
      <c r="BD94" s="123">
        <f>IF(AZ94=4,G94,0)</f>
        <v>0</v>
      </c>
      <c r="BE94" s="123">
        <f>IF(AZ94=5,G94,0)</f>
        <v>0</v>
      </c>
      <c r="CZ94" s="123">
        <v>0.83008</v>
      </c>
    </row>
    <row r="95" spans="1:104" ht="12.75">
      <c r="A95" s="151">
        <v>60</v>
      </c>
      <c r="B95" s="152" t="s">
        <v>219</v>
      </c>
      <c r="C95" s="153" t="s">
        <v>220</v>
      </c>
      <c r="D95" s="154" t="s">
        <v>95</v>
      </c>
      <c r="E95" s="155">
        <v>1</v>
      </c>
      <c r="F95" s="155">
        <v>0</v>
      </c>
      <c r="G95" s="156">
        <f>E95*F95</f>
        <v>0</v>
      </c>
      <c r="O95" s="150">
        <v>2</v>
      </c>
      <c r="AA95" s="123">
        <v>12</v>
      </c>
      <c r="AB95" s="123">
        <v>0</v>
      </c>
      <c r="AC95" s="123">
        <v>60</v>
      </c>
      <c r="AZ95" s="123">
        <v>1</v>
      </c>
      <c r="BA95" s="123">
        <f>IF(AZ95=1,G95,0)</f>
        <v>0</v>
      </c>
      <c r="BB95" s="123">
        <f>IF(AZ95=2,G95,0)</f>
        <v>0</v>
      </c>
      <c r="BC95" s="123">
        <f>IF(AZ95=3,G95,0)</f>
        <v>0</v>
      </c>
      <c r="BD95" s="123">
        <f>IF(AZ95=4,G95,0)</f>
        <v>0</v>
      </c>
      <c r="BE95" s="123">
        <f>IF(AZ95=5,G95,0)</f>
        <v>0</v>
      </c>
      <c r="CZ95" s="123">
        <v>0.03821</v>
      </c>
    </row>
    <row r="96" spans="1:104" ht="12.75">
      <c r="A96" s="151">
        <v>61</v>
      </c>
      <c r="B96" s="152" t="s">
        <v>221</v>
      </c>
      <c r="C96" s="153" t="s">
        <v>222</v>
      </c>
      <c r="D96" s="154" t="s">
        <v>95</v>
      </c>
      <c r="E96" s="155">
        <v>1</v>
      </c>
      <c r="F96" s="155">
        <v>0</v>
      </c>
      <c r="G96" s="156">
        <f>E96*F96</f>
        <v>0</v>
      </c>
      <c r="O96" s="150">
        <v>2</v>
      </c>
      <c r="AA96" s="123">
        <v>12</v>
      </c>
      <c r="AB96" s="123">
        <v>0</v>
      </c>
      <c r="AC96" s="123">
        <v>61</v>
      </c>
      <c r="AZ96" s="123">
        <v>1</v>
      </c>
      <c r="BA96" s="123">
        <f>IF(AZ96=1,G96,0)</f>
        <v>0</v>
      </c>
      <c r="BB96" s="123">
        <f>IF(AZ96=2,G96,0)</f>
        <v>0</v>
      </c>
      <c r="BC96" s="123">
        <f>IF(AZ96=3,G96,0)</f>
        <v>0</v>
      </c>
      <c r="BD96" s="123">
        <f>IF(AZ96=4,G96,0)</f>
        <v>0</v>
      </c>
      <c r="BE96" s="123">
        <f>IF(AZ96=5,G96,0)</f>
        <v>0</v>
      </c>
      <c r="CZ96" s="123">
        <v>0.14012</v>
      </c>
    </row>
    <row r="97" spans="1:104" ht="12.75">
      <c r="A97" s="151">
        <v>62</v>
      </c>
      <c r="B97" s="152" t="s">
        <v>223</v>
      </c>
      <c r="C97" s="153" t="s">
        <v>224</v>
      </c>
      <c r="D97" s="154" t="s">
        <v>225</v>
      </c>
      <c r="E97" s="155">
        <v>1</v>
      </c>
      <c r="F97" s="155">
        <v>0</v>
      </c>
      <c r="G97" s="156">
        <f>E97*F97</f>
        <v>0</v>
      </c>
      <c r="O97" s="150">
        <v>2</v>
      </c>
      <c r="AA97" s="123">
        <v>12</v>
      </c>
      <c r="AB97" s="123">
        <v>0</v>
      </c>
      <c r="AC97" s="123">
        <v>62</v>
      </c>
      <c r="AZ97" s="123">
        <v>1</v>
      </c>
      <c r="BA97" s="123">
        <f>IF(AZ97=1,G97,0)</f>
        <v>0</v>
      </c>
      <c r="BB97" s="123">
        <f>IF(AZ97=2,G97,0)</f>
        <v>0</v>
      </c>
      <c r="BC97" s="123">
        <f>IF(AZ97=3,G97,0)</f>
        <v>0</v>
      </c>
      <c r="BD97" s="123">
        <f>IF(AZ97=4,G97,0)</f>
        <v>0</v>
      </c>
      <c r="BE97" s="123">
        <f>IF(AZ97=5,G97,0)</f>
        <v>0</v>
      </c>
      <c r="CZ97" s="123">
        <v>0.5413</v>
      </c>
    </row>
    <row r="98" spans="1:104" ht="22.5">
      <c r="A98" s="151">
        <v>63</v>
      </c>
      <c r="B98" s="152" t="s">
        <v>226</v>
      </c>
      <c r="C98" s="153" t="s">
        <v>227</v>
      </c>
      <c r="D98" s="154" t="s">
        <v>225</v>
      </c>
      <c r="E98" s="155">
        <v>1</v>
      </c>
      <c r="F98" s="155">
        <v>0</v>
      </c>
      <c r="G98" s="156">
        <f>E98*F98</f>
        <v>0</v>
      </c>
      <c r="O98" s="150">
        <v>2</v>
      </c>
      <c r="AA98" s="123">
        <v>12</v>
      </c>
      <c r="AB98" s="123">
        <v>0</v>
      </c>
      <c r="AC98" s="123">
        <v>63</v>
      </c>
      <c r="AZ98" s="123">
        <v>1</v>
      </c>
      <c r="BA98" s="123">
        <f>IF(AZ98=1,G98,0)</f>
        <v>0</v>
      </c>
      <c r="BB98" s="123">
        <f>IF(AZ98=2,G98,0)</f>
        <v>0</v>
      </c>
      <c r="BC98" s="123">
        <f>IF(AZ98=3,G98,0)</f>
        <v>0</v>
      </c>
      <c r="BD98" s="123">
        <f>IF(AZ98=4,G98,0)</f>
        <v>0</v>
      </c>
      <c r="BE98" s="123">
        <f>IF(AZ98=5,G98,0)</f>
        <v>0</v>
      </c>
      <c r="CZ98" s="123">
        <v>0</v>
      </c>
    </row>
    <row r="99" spans="1:57" ht="12.75">
      <c r="A99" s="157"/>
      <c r="B99" s="158" t="s">
        <v>68</v>
      </c>
      <c r="C99" s="159" t="str">
        <f>CONCATENATE(B93," ",C93)</f>
        <v>8 Trubní vedení</v>
      </c>
      <c r="D99" s="157"/>
      <c r="E99" s="160"/>
      <c r="F99" s="160"/>
      <c r="G99" s="161">
        <f>SUM(G93:G98)</f>
        <v>0</v>
      </c>
      <c r="O99" s="150">
        <v>4</v>
      </c>
      <c r="BA99" s="162">
        <f>SUM(BA93:BA98)</f>
        <v>0</v>
      </c>
      <c r="BB99" s="162">
        <f>SUM(BB93:BB98)</f>
        <v>0</v>
      </c>
      <c r="BC99" s="162">
        <f>SUM(BC93:BC98)</f>
        <v>0</v>
      </c>
      <c r="BD99" s="162">
        <f>SUM(BD93:BD98)</f>
        <v>0</v>
      </c>
      <c r="BE99" s="162">
        <f>SUM(BE93:BE98)</f>
        <v>0</v>
      </c>
    </row>
    <row r="100" spans="1:15" ht="12.75">
      <c r="A100" s="143" t="s">
        <v>65</v>
      </c>
      <c r="B100" s="144" t="s">
        <v>228</v>
      </c>
      <c r="C100" s="145" t="s">
        <v>229</v>
      </c>
      <c r="D100" s="146"/>
      <c r="E100" s="147"/>
      <c r="F100" s="147"/>
      <c r="G100" s="148"/>
      <c r="H100" s="149"/>
      <c r="I100" s="149"/>
      <c r="O100" s="150">
        <v>1</v>
      </c>
    </row>
    <row r="101" spans="1:104" ht="12.75">
      <c r="A101" s="151">
        <v>64</v>
      </c>
      <c r="B101" s="152" t="s">
        <v>230</v>
      </c>
      <c r="C101" s="153" t="s">
        <v>231</v>
      </c>
      <c r="D101" s="154" t="s">
        <v>86</v>
      </c>
      <c r="E101" s="155">
        <v>251.343</v>
      </c>
      <c r="F101" s="155">
        <v>0</v>
      </c>
      <c r="G101" s="156">
        <f>E101*F101</f>
        <v>0</v>
      </c>
      <c r="O101" s="150">
        <v>2</v>
      </c>
      <c r="AA101" s="123">
        <v>12</v>
      </c>
      <c r="AB101" s="123">
        <v>0</v>
      </c>
      <c r="AC101" s="123">
        <v>64</v>
      </c>
      <c r="AZ101" s="123">
        <v>1</v>
      </c>
      <c r="BA101" s="123">
        <f>IF(AZ101=1,G101,0)</f>
        <v>0</v>
      </c>
      <c r="BB101" s="123">
        <f>IF(AZ101=2,G101,0)</f>
        <v>0</v>
      </c>
      <c r="BC101" s="123">
        <f>IF(AZ101=3,G101,0)</f>
        <v>0</v>
      </c>
      <c r="BD101" s="123">
        <f>IF(AZ101=4,G101,0)</f>
        <v>0</v>
      </c>
      <c r="BE101" s="123">
        <f>IF(AZ101=5,G101,0)</f>
        <v>0</v>
      </c>
      <c r="CZ101" s="123">
        <v>0.01838</v>
      </c>
    </row>
    <row r="102" spans="1:104" ht="12.75">
      <c r="A102" s="151">
        <v>65</v>
      </c>
      <c r="B102" s="152" t="s">
        <v>232</v>
      </c>
      <c r="C102" s="153" t="s">
        <v>233</v>
      </c>
      <c r="D102" s="154" t="s">
        <v>86</v>
      </c>
      <c r="E102" s="155">
        <v>251.343</v>
      </c>
      <c r="F102" s="155">
        <v>0</v>
      </c>
      <c r="G102" s="156">
        <f>E102*F102</f>
        <v>0</v>
      </c>
      <c r="O102" s="150">
        <v>2</v>
      </c>
      <c r="AA102" s="123">
        <v>12</v>
      </c>
      <c r="AB102" s="123">
        <v>0</v>
      </c>
      <c r="AC102" s="123">
        <v>65</v>
      </c>
      <c r="AZ102" s="123">
        <v>1</v>
      </c>
      <c r="BA102" s="123">
        <f>IF(AZ102=1,G102,0)</f>
        <v>0</v>
      </c>
      <c r="BB102" s="123">
        <f>IF(AZ102=2,G102,0)</f>
        <v>0</v>
      </c>
      <c r="BC102" s="123">
        <f>IF(AZ102=3,G102,0)</f>
        <v>0</v>
      </c>
      <c r="BD102" s="123">
        <f>IF(AZ102=4,G102,0)</f>
        <v>0</v>
      </c>
      <c r="BE102" s="123">
        <f>IF(AZ102=5,G102,0)</f>
        <v>0</v>
      </c>
      <c r="CZ102" s="123">
        <v>0</v>
      </c>
    </row>
    <row r="103" spans="1:57" ht="12.75">
      <c r="A103" s="157"/>
      <c r="B103" s="158" t="s">
        <v>68</v>
      </c>
      <c r="C103" s="159" t="str">
        <f>CONCATENATE(B100," ",C100)</f>
        <v>94 Lešení a stavební výtahy</v>
      </c>
      <c r="D103" s="157"/>
      <c r="E103" s="160"/>
      <c r="F103" s="160"/>
      <c r="G103" s="161">
        <f>SUM(G100:G102)</f>
        <v>0</v>
      </c>
      <c r="O103" s="150">
        <v>4</v>
      </c>
      <c r="BA103" s="162">
        <f>SUM(BA100:BA102)</f>
        <v>0</v>
      </c>
      <c r="BB103" s="162">
        <f>SUM(BB100:BB102)</f>
        <v>0</v>
      </c>
      <c r="BC103" s="162">
        <f>SUM(BC100:BC102)</f>
        <v>0</v>
      </c>
      <c r="BD103" s="162">
        <f>SUM(BD100:BD102)</f>
        <v>0</v>
      </c>
      <c r="BE103" s="162">
        <f>SUM(BE100:BE102)</f>
        <v>0</v>
      </c>
    </row>
    <row r="104" spans="1:15" ht="12.75">
      <c r="A104" s="143" t="s">
        <v>65</v>
      </c>
      <c r="B104" s="144" t="s">
        <v>234</v>
      </c>
      <c r="C104" s="145" t="s">
        <v>235</v>
      </c>
      <c r="D104" s="146"/>
      <c r="E104" s="147"/>
      <c r="F104" s="147"/>
      <c r="G104" s="148"/>
      <c r="H104" s="149"/>
      <c r="I104" s="149"/>
      <c r="O104" s="150">
        <v>1</v>
      </c>
    </row>
    <row r="105" spans="1:104" ht="12.75">
      <c r="A105" s="151">
        <v>66</v>
      </c>
      <c r="B105" s="152" t="s">
        <v>236</v>
      </c>
      <c r="C105" s="153" t="s">
        <v>237</v>
      </c>
      <c r="D105" s="154" t="s">
        <v>73</v>
      </c>
      <c r="E105" s="155">
        <v>0.3375</v>
      </c>
      <c r="F105" s="155">
        <v>0</v>
      </c>
      <c r="G105" s="156">
        <f aca="true" t="shared" si="18" ref="G105:G110">E105*F105</f>
        <v>0</v>
      </c>
      <c r="O105" s="150">
        <v>2</v>
      </c>
      <c r="AA105" s="123">
        <v>12</v>
      </c>
      <c r="AB105" s="123">
        <v>0</v>
      </c>
      <c r="AC105" s="123">
        <v>66</v>
      </c>
      <c r="AZ105" s="123">
        <v>1</v>
      </c>
      <c r="BA105" s="123">
        <f aca="true" t="shared" si="19" ref="BA105:BA110">IF(AZ105=1,G105,0)</f>
        <v>0</v>
      </c>
      <c r="BB105" s="123">
        <f aca="true" t="shared" si="20" ref="BB105:BB110">IF(AZ105=2,G105,0)</f>
        <v>0</v>
      </c>
      <c r="BC105" s="123">
        <f aca="true" t="shared" si="21" ref="BC105:BC110">IF(AZ105=3,G105,0)</f>
        <v>0</v>
      </c>
      <c r="BD105" s="123">
        <f aca="true" t="shared" si="22" ref="BD105:BD110">IF(AZ105=4,G105,0)</f>
        <v>0</v>
      </c>
      <c r="BE105" s="123">
        <f aca="true" t="shared" si="23" ref="BE105:BE110">IF(AZ105=5,G105,0)</f>
        <v>0</v>
      </c>
      <c r="CZ105" s="123">
        <v>0.00112</v>
      </c>
    </row>
    <row r="106" spans="1:104" ht="12.75">
      <c r="A106" s="151">
        <v>67</v>
      </c>
      <c r="B106" s="152" t="s">
        <v>238</v>
      </c>
      <c r="C106" s="153" t="s">
        <v>239</v>
      </c>
      <c r="D106" s="154" t="s">
        <v>95</v>
      </c>
      <c r="E106" s="155">
        <v>1</v>
      </c>
      <c r="F106" s="155">
        <v>0</v>
      </c>
      <c r="G106" s="156">
        <f t="shared" si="18"/>
        <v>0</v>
      </c>
      <c r="O106" s="150">
        <v>2</v>
      </c>
      <c r="AA106" s="123">
        <v>12</v>
      </c>
      <c r="AB106" s="123">
        <v>1</v>
      </c>
      <c r="AC106" s="123">
        <v>67</v>
      </c>
      <c r="AZ106" s="123">
        <v>1</v>
      </c>
      <c r="BA106" s="123">
        <f t="shared" si="19"/>
        <v>0</v>
      </c>
      <c r="BB106" s="123">
        <f t="shared" si="20"/>
        <v>0</v>
      </c>
      <c r="BC106" s="123">
        <f t="shared" si="21"/>
        <v>0</v>
      </c>
      <c r="BD106" s="123">
        <f t="shared" si="22"/>
        <v>0</v>
      </c>
      <c r="BE106" s="123">
        <f t="shared" si="23"/>
        <v>0</v>
      </c>
      <c r="CZ106" s="123">
        <v>0.0132</v>
      </c>
    </row>
    <row r="107" spans="1:104" ht="12.75">
      <c r="A107" s="151">
        <v>68</v>
      </c>
      <c r="B107" s="152" t="s">
        <v>240</v>
      </c>
      <c r="C107" s="153" t="s">
        <v>241</v>
      </c>
      <c r="D107" s="154" t="s">
        <v>89</v>
      </c>
      <c r="E107" s="155">
        <v>1.223</v>
      </c>
      <c r="F107" s="155">
        <v>0</v>
      </c>
      <c r="G107" s="156">
        <f t="shared" si="18"/>
        <v>0</v>
      </c>
      <c r="O107" s="150">
        <v>2</v>
      </c>
      <c r="AA107" s="123">
        <v>12</v>
      </c>
      <c r="AB107" s="123">
        <v>0</v>
      </c>
      <c r="AC107" s="123">
        <v>68</v>
      </c>
      <c r="AZ107" s="123">
        <v>1</v>
      </c>
      <c r="BA107" s="123">
        <f t="shared" si="19"/>
        <v>0</v>
      </c>
      <c r="BB107" s="123">
        <f t="shared" si="20"/>
        <v>0</v>
      </c>
      <c r="BC107" s="123">
        <f t="shared" si="21"/>
        <v>0</v>
      </c>
      <c r="BD107" s="123">
        <f t="shared" si="22"/>
        <v>0</v>
      </c>
      <c r="BE107" s="123">
        <f t="shared" si="23"/>
        <v>0</v>
      </c>
      <c r="CZ107" s="123">
        <v>0</v>
      </c>
    </row>
    <row r="108" spans="1:104" ht="12.75">
      <c r="A108" s="151">
        <v>69</v>
      </c>
      <c r="B108" s="152" t="s">
        <v>242</v>
      </c>
      <c r="C108" s="153" t="s">
        <v>243</v>
      </c>
      <c r="D108" s="154" t="s">
        <v>89</v>
      </c>
      <c r="E108" s="155">
        <v>1.223</v>
      </c>
      <c r="F108" s="155">
        <v>0</v>
      </c>
      <c r="G108" s="156">
        <f t="shared" si="18"/>
        <v>0</v>
      </c>
      <c r="O108" s="150">
        <v>2</v>
      </c>
      <c r="AA108" s="123">
        <v>12</v>
      </c>
      <c r="AB108" s="123">
        <v>0</v>
      </c>
      <c r="AC108" s="123">
        <v>69</v>
      </c>
      <c r="AZ108" s="123">
        <v>1</v>
      </c>
      <c r="BA108" s="123">
        <f t="shared" si="19"/>
        <v>0</v>
      </c>
      <c r="BB108" s="123">
        <f t="shared" si="20"/>
        <v>0</v>
      </c>
      <c r="BC108" s="123">
        <f t="shared" si="21"/>
        <v>0</v>
      </c>
      <c r="BD108" s="123">
        <f t="shared" si="22"/>
        <v>0</v>
      </c>
      <c r="BE108" s="123">
        <f t="shared" si="23"/>
        <v>0</v>
      </c>
      <c r="CZ108" s="123">
        <v>0</v>
      </c>
    </row>
    <row r="109" spans="1:104" ht="12.75">
      <c r="A109" s="151">
        <v>70</v>
      </c>
      <c r="B109" s="152" t="s">
        <v>244</v>
      </c>
      <c r="C109" s="153" t="s">
        <v>245</v>
      </c>
      <c r="D109" s="154" t="s">
        <v>89</v>
      </c>
      <c r="E109" s="155">
        <v>1.223</v>
      </c>
      <c r="F109" s="155">
        <v>0</v>
      </c>
      <c r="G109" s="156">
        <f t="shared" si="18"/>
        <v>0</v>
      </c>
      <c r="O109" s="150">
        <v>2</v>
      </c>
      <c r="AA109" s="123">
        <v>12</v>
      </c>
      <c r="AB109" s="123">
        <v>0</v>
      </c>
      <c r="AC109" s="123">
        <v>70</v>
      </c>
      <c r="AZ109" s="123">
        <v>1</v>
      </c>
      <c r="BA109" s="123">
        <f t="shared" si="19"/>
        <v>0</v>
      </c>
      <c r="BB109" s="123">
        <f t="shared" si="20"/>
        <v>0</v>
      </c>
      <c r="BC109" s="123">
        <f t="shared" si="21"/>
        <v>0</v>
      </c>
      <c r="BD109" s="123">
        <f t="shared" si="22"/>
        <v>0</v>
      </c>
      <c r="BE109" s="123">
        <f t="shared" si="23"/>
        <v>0</v>
      </c>
      <c r="CZ109" s="123">
        <v>0</v>
      </c>
    </row>
    <row r="110" spans="1:104" ht="12.75">
      <c r="A110" s="151">
        <v>71</v>
      </c>
      <c r="B110" s="152" t="s">
        <v>246</v>
      </c>
      <c r="C110" s="153" t="s">
        <v>247</v>
      </c>
      <c r="D110" s="154" t="s">
        <v>89</v>
      </c>
      <c r="E110" s="155">
        <v>1.223</v>
      </c>
      <c r="F110" s="155">
        <v>0</v>
      </c>
      <c r="G110" s="156">
        <f t="shared" si="18"/>
        <v>0</v>
      </c>
      <c r="O110" s="150">
        <v>2</v>
      </c>
      <c r="AA110" s="123">
        <v>12</v>
      </c>
      <c r="AB110" s="123">
        <v>0</v>
      </c>
      <c r="AC110" s="123">
        <v>71</v>
      </c>
      <c r="AZ110" s="123">
        <v>1</v>
      </c>
      <c r="BA110" s="123">
        <f t="shared" si="19"/>
        <v>0</v>
      </c>
      <c r="BB110" s="123">
        <f t="shared" si="20"/>
        <v>0</v>
      </c>
      <c r="BC110" s="123">
        <f t="shared" si="21"/>
        <v>0</v>
      </c>
      <c r="BD110" s="123">
        <f t="shared" si="22"/>
        <v>0</v>
      </c>
      <c r="BE110" s="123">
        <f t="shared" si="23"/>
        <v>0</v>
      </c>
      <c r="CZ110" s="123">
        <v>0</v>
      </c>
    </row>
    <row r="111" spans="1:57" ht="12.75">
      <c r="A111" s="157"/>
      <c r="B111" s="158" t="s">
        <v>68</v>
      </c>
      <c r="C111" s="159" t="str">
        <f>CONCATENATE(B104," ",C104)</f>
        <v>96 Bourání konstrukcí</v>
      </c>
      <c r="D111" s="157"/>
      <c r="E111" s="160"/>
      <c r="F111" s="160"/>
      <c r="G111" s="161">
        <f>SUM(G104:G110)</f>
        <v>0</v>
      </c>
      <c r="O111" s="150">
        <v>4</v>
      </c>
      <c r="BA111" s="162">
        <f>SUM(BA104:BA110)</f>
        <v>0</v>
      </c>
      <c r="BB111" s="162">
        <f>SUM(BB104:BB110)</f>
        <v>0</v>
      </c>
      <c r="BC111" s="162">
        <f>SUM(BC104:BC110)</f>
        <v>0</v>
      </c>
      <c r="BD111" s="162">
        <f>SUM(BD104:BD110)</f>
        <v>0</v>
      </c>
      <c r="BE111" s="162">
        <f>SUM(BE104:BE110)</f>
        <v>0</v>
      </c>
    </row>
    <row r="112" spans="1:15" ht="12.75">
      <c r="A112" s="143" t="s">
        <v>65</v>
      </c>
      <c r="B112" s="144" t="s">
        <v>248</v>
      </c>
      <c r="C112" s="145" t="s">
        <v>249</v>
      </c>
      <c r="D112" s="146"/>
      <c r="E112" s="147"/>
      <c r="F112" s="147"/>
      <c r="G112" s="148"/>
      <c r="H112" s="149"/>
      <c r="I112" s="149"/>
      <c r="O112" s="150">
        <v>1</v>
      </c>
    </row>
    <row r="113" spans="1:104" ht="12.75">
      <c r="A113" s="151">
        <v>72</v>
      </c>
      <c r="B113" s="152" t="s">
        <v>250</v>
      </c>
      <c r="C113" s="153" t="s">
        <v>251</v>
      </c>
      <c r="D113" s="154" t="s">
        <v>89</v>
      </c>
      <c r="E113" s="155">
        <v>172.8</v>
      </c>
      <c r="F113" s="155">
        <v>0</v>
      </c>
      <c r="G113" s="156">
        <f>E113*F113</f>
        <v>0</v>
      </c>
      <c r="O113" s="150">
        <v>2</v>
      </c>
      <c r="AA113" s="123">
        <v>12</v>
      </c>
      <c r="AB113" s="123">
        <v>0</v>
      </c>
      <c r="AC113" s="123">
        <v>72</v>
      </c>
      <c r="AZ113" s="123">
        <v>1</v>
      </c>
      <c r="BA113" s="123">
        <f>IF(AZ113=1,G113,0)</f>
        <v>0</v>
      </c>
      <c r="BB113" s="123">
        <f>IF(AZ113=2,G113,0)</f>
        <v>0</v>
      </c>
      <c r="BC113" s="123">
        <f>IF(AZ113=3,G113,0)</f>
        <v>0</v>
      </c>
      <c r="BD113" s="123">
        <f>IF(AZ113=4,G113,0)</f>
        <v>0</v>
      </c>
      <c r="BE113" s="123">
        <f>IF(AZ113=5,G113,0)</f>
        <v>0</v>
      </c>
      <c r="CZ113" s="123">
        <v>0</v>
      </c>
    </row>
    <row r="114" spans="1:57" ht="12.75">
      <c r="A114" s="157"/>
      <c r="B114" s="158" t="s">
        <v>68</v>
      </c>
      <c r="C114" s="159" t="str">
        <f>CONCATENATE(B112," ",C112)</f>
        <v>99 Staveništní přesun hmot</v>
      </c>
      <c r="D114" s="157"/>
      <c r="E114" s="160"/>
      <c r="F114" s="160"/>
      <c r="G114" s="161">
        <f>SUM(G112:G113)</f>
        <v>0</v>
      </c>
      <c r="O114" s="150">
        <v>4</v>
      </c>
      <c r="BA114" s="162">
        <f>SUM(BA112:BA113)</f>
        <v>0</v>
      </c>
      <c r="BB114" s="162">
        <f>SUM(BB112:BB113)</f>
        <v>0</v>
      </c>
      <c r="BC114" s="162">
        <f>SUM(BC112:BC113)</f>
        <v>0</v>
      </c>
      <c r="BD114" s="162">
        <f>SUM(BD112:BD113)</f>
        <v>0</v>
      </c>
      <c r="BE114" s="162">
        <f>SUM(BE112:BE113)</f>
        <v>0</v>
      </c>
    </row>
    <row r="115" spans="1:15" ht="12.75">
      <c r="A115" s="143" t="s">
        <v>65</v>
      </c>
      <c r="B115" s="144" t="s">
        <v>252</v>
      </c>
      <c r="C115" s="145" t="s">
        <v>253</v>
      </c>
      <c r="D115" s="146"/>
      <c r="E115" s="147"/>
      <c r="F115" s="147"/>
      <c r="G115" s="148"/>
      <c r="H115" s="149"/>
      <c r="I115" s="149"/>
      <c r="O115" s="150">
        <v>1</v>
      </c>
    </row>
    <row r="116" spans="1:104" ht="12.75">
      <c r="A116" s="151">
        <v>73</v>
      </c>
      <c r="B116" s="152" t="s">
        <v>254</v>
      </c>
      <c r="C116" s="153" t="s">
        <v>255</v>
      </c>
      <c r="D116" s="154" t="s">
        <v>225</v>
      </c>
      <c r="E116" s="155">
        <v>1</v>
      </c>
      <c r="F116" s="155">
        <v>0</v>
      </c>
      <c r="G116" s="156">
        <f>E116*F116</f>
        <v>0</v>
      </c>
      <c r="O116" s="150">
        <v>2</v>
      </c>
      <c r="AA116" s="123">
        <v>12</v>
      </c>
      <c r="AB116" s="123">
        <v>0</v>
      </c>
      <c r="AC116" s="123">
        <v>73</v>
      </c>
      <c r="AZ116" s="123">
        <v>4</v>
      </c>
      <c r="BA116" s="123">
        <f>IF(AZ116=1,G116,0)</f>
        <v>0</v>
      </c>
      <c r="BB116" s="123">
        <f>IF(AZ116=2,G116,0)</f>
        <v>0</v>
      </c>
      <c r="BC116" s="123">
        <f>IF(AZ116=3,G116,0)</f>
        <v>0</v>
      </c>
      <c r="BD116" s="123">
        <f>IF(AZ116=4,G116,0)</f>
        <v>0</v>
      </c>
      <c r="BE116" s="123">
        <f>IF(AZ116=5,G116,0)</f>
        <v>0</v>
      </c>
      <c r="CZ116" s="123">
        <v>0</v>
      </c>
    </row>
    <row r="117" spans="1:104" ht="12.75">
      <c r="A117" s="151">
        <v>74</v>
      </c>
      <c r="B117" s="152" t="s">
        <v>256</v>
      </c>
      <c r="C117" s="153" t="s">
        <v>257</v>
      </c>
      <c r="D117" s="154" t="s">
        <v>258</v>
      </c>
      <c r="E117" s="155">
        <v>1</v>
      </c>
      <c r="F117" s="155">
        <v>0</v>
      </c>
      <c r="G117" s="156">
        <f>E117*F117</f>
        <v>0</v>
      </c>
      <c r="O117" s="150">
        <v>2</v>
      </c>
      <c r="AA117" s="123">
        <v>12</v>
      </c>
      <c r="AB117" s="123">
        <v>0</v>
      </c>
      <c r="AC117" s="123">
        <v>74</v>
      </c>
      <c r="AZ117" s="123">
        <v>4</v>
      </c>
      <c r="BA117" s="123">
        <f>IF(AZ117=1,G117,0)</f>
        <v>0</v>
      </c>
      <c r="BB117" s="123">
        <f>IF(AZ117=2,G117,0)</f>
        <v>0</v>
      </c>
      <c r="BC117" s="123">
        <f>IF(AZ117=3,G117,0)</f>
        <v>0</v>
      </c>
      <c r="BD117" s="123">
        <f>IF(AZ117=4,G117,0)</f>
        <v>0</v>
      </c>
      <c r="BE117" s="123">
        <f>IF(AZ117=5,G117,0)</f>
        <v>0</v>
      </c>
      <c r="CZ117" s="123">
        <v>0.12292</v>
      </c>
    </row>
    <row r="118" spans="1:57" ht="12.75">
      <c r="A118" s="157"/>
      <c r="B118" s="158" t="s">
        <v>68</v>
      </c>
      <c r="C118" s="159" t="str">
        <f>CONCATENATE(B115," ",C115)</f>
        <v>M21 Elektromontáže</v>
      </c>
      <c r="D118" s="157"/>
      <c r="E118" s="160"/>
      <c r="F118" s="160"/>
      <c r="G118" s="161">
        <f>SUM(G115:G117)</f>
        <v>0</v>
      </c>
      <c r="O118" s="150">
        <v>4</v>
      </c>
      <c r="BA118" s="162">
        <f>SUM(BA115:BA117)</f>
        <v>0</v>
      </c>
      <c r="BB118" s="162">
        <f>SUM(BB115:BB117)</f>
        <v>0</v>
      </c>
      <c r="BC118" s="162">
        <f>SUM(BC115:BC117)</f>
        <v>0</v>
      </c>
      <c r="BD118" s="162">
        <f>SUM(BD115:BD117)</f>
        <v>0</v>
      </c>
      <c r="BE118" s="162">
        <f>SUM(BE115:BE117)</f>
        <v>0</v>
      </c>
    </row>
    <row r="119" spans="1:7" ht="12.75">
      <c r="A119" s="124"/>
      <c r="B119" s="124"/>
      <c r="C119" s="124"/>
      <c r="D119" s="124"/>
      <c r="E119" s="124"/>
      <c r="F119" s="124"/>
      <c r="G119" s="124"/>
    </row>
    <row r="120" ht="12.75">
      <c r="E120" s="123"/>
    </row>
    <row r="121" ht="12.75">
      <c r="E121" s="123"/>
    </row>
    <row r="122" ht="12.75">
      <c r="E122" s="123"/>
    </row>
    <row r="123" ht="12.75">
      <c r="E123" s="123"/>
    </row>
    <row r="124" ht="12.75">
      <c r="E124" s="123"/>
    </row>
    <row r="125" ht="12.75">
      <c r="E125" s="123"/>
    </row>
    <row r="126" ht="12.75">
      <c r="E126" s="123"/>
    </row>
    <row r="127" ht="12.75">
      <c r="E127" s="123"/>
    </row>
    <row r="128" ht="12.75">
      <c r="E128" s="123"/>
    </row>
    <row r="129" ht="12.75">
      <c r="E129" s="123"/>
    </row>
    <row r="130" ht="12.75">
      <c r="E130" s="123"/>
    </row>
    <row r="131" ht="12.75">
      <c r="E131" s="123"/>
    </row>
    <row r="132" ht="12.75">
      <c r="E132" s="123"/>
    </row>
    <row r="133" ht="12.75">
      <c r="E133" s="123"/>
    </row>
    <row r="134" ht="12.75">
      <c r="E134" s="123"/>
    </row>
    <row r="135" ht="12.75">
      <c r="E135" s="123"/>
    </row>
    <row r="136" ht="12.75">
      <c r="E136" s="123"/>
    </row>
    <row r="137" ht="12.75">
      <c r="E137" s="123"/>
    </row>
    <row r="138" ht="12.75">
      <c r="E138" s="123"/>
    </row>
    <row r="139" ht="12.75">
      <c r="E139" s="123"/>
    </row>
    <row r="140" ht="12.75">
      <c r="E140" s="123"/>
    </row>
    <row r="141" ht="12.75">
      <c r="E141" s="123"/>
    </row>
    <row r="142" spans="1:7" ht="12.75">
      <c r="A142" s="163"/>
      <c r="B142" s="163"/>
      <c r="C142" s="163"/>
      <c r="D142" s="163"/>
      <c r="E142" s="163"/>
      <c r="F142" s="163"/>
      <c r="G142" s="163"/>
    </row>
    <row r="143" spans="1:7" ht="12.75">
      <c r="A143" s="163"/>
      <c r="B143" s="163"/>
      <c r="C143" s="163"/>
      <c r="D143" s="163"/>
      <c r="E143" s="163"/>
      <c r="F143" s="163"/>
      <c r="G143" s="163"/>
    </row>
    <row r="144" spans="1:7" ht="12.75">
      <c r="A144" s="163"/>
      <c r="B144" s="163"/>
      <c r="C144" s="163"/>
      <c r="D144" s="163"/>
      <c r="E144" s="163"/>
      <c r="F144" s="163"/>
      <c r="G144" s="163"/>
    </row>
    <row r="145" spans="1:7" ht="12.75">
      <c r="A145" s="163"/>
      <c r="B145" s="163"/>
      <c r="C145" s="163"/>
      <c r="D145" s="163"/>
      <c r="E145" s="163"/>
      <c r="F145" s="163"/>
      <c r="G145" s="163"/>
    </row>
    <row r="146" ht="12.75">
      <c r="E146" s="123"/>
    </row>
    <row r="147" ht="12.75">
      <c r="E147" s="123"/>
    </row>
    <row r="148" ht="12.75">
      <c r="E148" s="123"/>
    </row>
    <row r="149" ht="12.75">
      <c r="E149" s="123"/>
    </row>
    <row r="150" ht="12.75">
      <c r="E150" s="123"/>
    </row>
    <row r="151" ht="12.75">
      <c r="E151" s="123"/>
    </row>
    <row r="152" ht="12.75">
      <c r="E152" s="123"/>
    </row>
    <row r="153" ht="12.75">
      <c r="E153" s="123"/>
    </row>
    <row r="154" ht="12.75">
      <c r="E154" s="123"/>
    </row>
    <row r="155" ht="12.75">
      <c r="E155" s="123"/>
    </row>
    <row r="156" ht="12.75">
      <c r="E156" s="123"/>
    </row>
    <row r="157" ht="12.75">
      <c r="E157" s="123"/>
    </row>
    <row r="158" ht="12.75">
      <c r="E158" s="123"/>
    </row>
    <row r="159" ht="12.75">
      <c r="E159" s="123"/>
    </row>
    <row r="160" ht="12.75">
      <c r="E160" s="123"/>
    </row>
    <row r="161" ht="12.75">
      <c r="E161" s="123"/>
    </row>
    <row r="162" ht="12.75">
      <c r="E162" s="123"/>
    </row>
    <row r="163" ht="12.75">
      <c r="E163" s="123"/>
    </row>
    <row r="164" ht="12.75">
      <c r="E164" s="123"/>
    </row>
    <row r="165" ht="12.75">
      <c r="E165" s="123"/>
    </row>
    <row r="166" ht="12.75">
      <c r="E166" s="123"/>
    </row>
    <row r="167" ht="12.75">
      <c r="E167" s="123"/>
    </row>
    <row r="168" ht="12.75">
      <c r="E168" s="123"/>
    </row>
    <row r="169" ht="12.75">
      <c r="E169" s="123"/>
    </row>
    <row r="170" ht="12.75">
      <c r="E170" s="123"/>
    </row>
    <row r="171" ht="12.75">
      <c r="E171" s="123"/>
    </row>
    <row r="172" ht="12.75">
      <c r="E172" s="123"/>
    </row>
    <row r="173" ht="12.75">
      <c r="E173" s="123"/>
    </row>
    <row r="174" ht="12.75">
      <c r="E174" s="123"/>
    </row>
    <row r="175" ht="12.75">
      <c r="E175" s="123"/>
    </row>
    <row r="176" ht="12.75">
      <c r="E176" s="123"/>
    </row>
    <row r="177" spans="1:2" ht="12.75">
      <c r="A177" s="164"/>
      <c r="B177" s="164"/>
    </row>
    <row r="178" spans="1:7" ht="12.75">
      <c r="A178" s="163"/>
      <c r="B178" s="163"/>
      <c r="C178" s="166"/>
      <c r="D178" s="166"/>
      <c r="E178" s="167"/>
      <c r="F178" s="166"/>
      <c r="G178" s="168"/>
    </row>
    <row r="179" spans="1:7" ht="12.75">
      <c r="A179" s="169"/>
      <c r="B179" s="169"/>
      <c r="C179" s="163"/>
      <c r="D179" s="163"/>
      <c r="E179" s="170"/>
      <c r="F179" s="163"/>
      <c r="G179" s="163"/>
    </row>
    <row r="180" spans="1:7" ht="12.75">
      <c r="A180" s="163"/>
      <c r="B180" s="163"/>
      <c r="C180" s="163"/>
      <c r="D180" s="163"/>
      <c r="E180" s="170"/>
      <c r="F180" s="163"/>
      <c r="G180" s="163"/>
    </row>
    <row r="181" spans="1:7" ht="12.75">
      <c r="A181" s="163"/>
      <c r="B181" s="163"/>
      <c r="C181" s="163"/>
      <c r="D181" s="163"/>
      <c r="E181" s="170"/>
      <c r="F181" s="163"/>
      <c r="G181" s="163"/>
    </row>
    <row r="182" spans="1:7" ht="12.75">
      <c r="A182" s="163"/>
      <c r="B182" s="163"/>
      <c r="C182" s="163"/>
      <c r="D182" s="163"/>
      <c r="E182" s="170"/>
      <c r="F182" s="163"/>
      <c r="G182" s="163"/>
    </row>
    <row r="183" spans="1:7" ht="12.75">
      <c r="A183" s="163"/>
      <c r="B183" s="163"/>
      <c r="C183" s="163"/>
      <c r="D183" s="163"/>
      <c r="E183" s="170"/>
      <c r="F183" s="163"/>
      <c r="G183" s="163"/>
    </row>
    <row r="184" spans="1:7" ht="12.75">
      <c r="A184" s="163"/>
      <c r="B184" s="163"/>
      <c r="C184" s="163"/>
      <c r="D184" s="163"/>
      <c r="E184" s="170"/>
      <c r="F184" s="163"/>
      <c r="G184" s="163"/>
    </row>
    <row r="185" spans="1:7" ht="12.75">
      <c r="A185" s="163"/>
      <c r="B185" s="163"/>
      <c r="C185" s="163"/>
      <c r="D185" s="163"/>
      <c r="E185" s="170"/>
      <c r="F185" s="163"/>
      <c r="G185" s="163"/>
    </row>
    <row r="186" spans="1:7" ht="12.75">
      <c r="A186" s="163"/>
      <c r="B186" s="163"/>
      <c r="C186" s="163"/>
      <c r="D186" s="163"/>
      <c r="E186" s="170"/>
      <c r="F186" s="163"/>
      <c r="G186" s="163"/>
    </row>
    <row r="187" spans="1:7" ht="12.75">
      <c r="A187" s="163"/>
      <c r="B187" s="163"/>
      <c r="C187" s="163"/>
      <c r="D187" s="163"/>
      <c r="E187" s="170"/>
      <c r="F187" s="163"/>
      <c r="G187" s="163"/>
    </row>
    <row r="188" spans="1:7" ht="12.75">
      <c r="A188" s="163"/>
      <c r="B188" s="163"/>
      <c r="C188" s="163"/>
      <c r="D188" s="163"/>
      <c r="E188" s="170"/>
      <c r="F188" s="163"/>
      <c r="G188" s="163"/>
    </row>
    <row r="189" spans="1:7" ht="12.75">
      <c r="A189" s="163"/>
      <c r="B189" s="163"/>
      <c r="C189" s="163"/>
      <c r="D189" s="163"/>
      <c r="E189" s="170"/>
      <c r="F189" s="163"/>
      <c r="G189" s="163"/>
    </row>
    <row r="190" spans="1:7" ht="12.75">
      <c r="A190" s="163"/>
      <c r="B190" s="163"/>
      <c r="C190" s="163"/>
      <c r="D190" s="163"/>
      <c r="E190" s="170"/>
      <c r="F190" s="163"/>
      <c r="G190" s="163"/>
    </row>
    <row r="191" spans="1:7" ht="12.75">
      <c r="A191" s="163"/>
      <c r="B191" s="163"/>
      <c r="C191" s="163"/>
      <c r="D191" s="163"/>
      <c r="E191" s="170"/>
      <c r="F191" s="163"/>
      <c r="G191" s="16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Kulda</dc:creator>
  <cp:keywords/>
  <dc:description/>
  <cp:lastModifiedBy>Jonas</cp:lastModifiedBy>
  <dcterms:created xsi:type="dcterms:W3CDTF">2014-10-20T07:36:07Z</dcterms:created>
  <dcterms:modified xsi:type="dcterms:W3CDTF">2014-10-20T09:41:03Z</dcterms:modified>
  <cp:category/>
  <cp:version/>
  <cp:contentType/>
  <cp:contentStatus/>
</cp:coreProperties>
</file>