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DESKY" sheetId="1" r:id="rId1"/>
    <sheet name="VÝKAZ VÝMĚR" sheetId="2" r:id="rId2"/>
    <sheet name="ROZPOČET" sheetId="3" r:id="rId3"/>
    <sheet name="PLÁN PÉČE" sheetId="4" r:id="rId4"/>
  </sheets>
  <externalReferences>
    <externalReference r:id="rId7"/>
  </externalReferences>
  <definedNames>
    <definedName name="_xlnm.Print_Area" localSheetId="1">'VÝKAZ VÝMĚR'!$A$1:$D$34</definedName>
  </definedNames>
  <calcPr fullCalcOnLoad="1"/>
</workbook>
</file>

<file path=xl/sharedStrings.xml><?xml version="1.0" encoding="utf-8"?>
<sst xmlns="http://schemas.openxmlformats.org/spreadsheetml/2006/main" count="445" uniqueCount="210">
  <si>
    <t>Položkový rozpočet stavby</t>
  </si>
  <si>
    <t>Stavba:</t>
  </si>
  <si>
    <t>Revize dosadeb v ulici Korunní - Praha 2,3 a 10</t>
  </si>
  <si>
    <t>Objednatel:</t>
  </si>
  <si>
    <t>IČO:</t>
  </si>
  <si>
    <t>DIČ:</t>
  </si>
  <si>
    <t>Zhotovitel:</t>
  </si>
  <si>
    <t>Za zhotovitele:</t>
  </si>
  <si>
    <t>Za objednatele:</t>
  </si>
  <si>
    <t>Rozpočtové náklady</t>
  </si>
  <si>
    <t>Základ pro DPH</t>
  </si>
  <si>
    <t>DPH</t>
  </si>
  <si>
    <t>Cena celkem za stavbu - první etapa</t>
  </si>
  <si>
    <t>Cena celkem</t>
  </si>
  <si>
    <t>Při realizaci budou použity sazby DPH platné v době realizace.</t>
  </si>
  <si>
    <t>Název</t>
  </si>
  <si>
    <t>MJ</t>
  </si>
  <si>
    <t>množství</t>
  </si>
  <si>
    <t xml:space="preserve">   z toho:</t>
  </si>
  <si>
    <t>ks</t>
  </si>
  <si>
    <t>P.č.</t>
  </si>
  <si>
    <t>Položka</t>
  </si>
  <si>
    <t>Název položky</t>
  </si>
  <si>
    <t>Cena/MJ</t>
  </si>
  <si>
    <t>celkem (Kč)</t>
  </si>
  <si>
    <t>Přípravné práce</t>
  </si>
  <si>
    <t>112 15-1351</t>
  </si>
  <si>
    <t>112 15-1352</t>
  </si>
  <si>
    <t>112 15-1353</t>
  </si>
  <si>
    <t>998 23-1311</t>
  </si>
  <si>
    <t>Přesun hmot pro sadovnické a krajinářské úpravy do 5000 m vodorovně</t>
  </si>
  <si>
    <t>t</t>
  </si>
  <si>
    <t>Přípravné práce – základ pro výpočet DPH</t>
  </si>
  <si>
    <t>Výsadba stromů</t>
  </si>
  <si>
    <t>184 10-2116</t>
  </si>
  <si>
    <r>
      <t xml:space="preserve">Výsadba dřeviny s balem do předem vyhloubené jamky se zalitím v rovině při průměru balu přes 600 </t>
    </r>
    <r>
      <rPr>
        <b/>
        <sz val="8"/>
        <rFont val="Arial"/>
        <family val="2"/>
      </rPr>
      <t>do 800 mm</t>
    </r>
  </si>
  <si>
    <t>184 50-1111</t>
  </si>
  <si>
    <r>
      <t>m</t>
    </r>
    <r>
      <rPr>
        <vertAlign val="superscript"/>
        <sz val="8"/>
        <rFont val="Arial"/>
        <family val="2"/>
      </rPr>
      <t>3</t>
    </r>
  </si>
  <si>
    <t>184 80-1121</t>
  </si>
  <si>
    <t>Výsadba stromů – základ pro výpočet DPH</t>
  </si>
  <si>
    <t>Rostlinný materiál</t>
  </si>
  <si>
    <t>Celkem bez DPH</t>
  </si>
  <si>
    <t>Celkem DPH 21%</t>
  </si>
  <si>
    <t>Celkem včetně DPH</t>
  </si>
  <si>
    <t>R-položka</t>
  </si>
  <si>
    <t xml:space="preserve">R-položka </t>
  </si>
  <si>
    <t>m2</t>
  </si>
  <si>
    <t>specifikace</t>
  </si>
  <si>
    <t>m3</t>
  </si>
  <si>
    <t>183 10-6613</t>
  </si>
  <si>
    <t>Rozpočet kompletní odborné údržby po dobu 5ti let</t>
  </si>
  <si>
    <t>Číslo pol.ceníku</t>
  </si>
  <si>
    <t>Zkrácený popis</t>
  </si>
  <si>
    <t>M.j.</t>
  </si>
  <si>
    <t>Počet   M.j.</t>
  </si>
  <si>
    <t>Četnost</t>
  </si>
  <si>
    <t>Jednotková cena</t>
  </si>
  <si>
    <t>Celkem</t>
  </si>
  <si>
    <t>1. rok po výsadbě:</t>
  </si>
  <si>
    <t>vypletí dřevin soliterních v rovině nebo na svahu do 1:5, úklid odpadků a to včetně odvozu a likvidace odpadu (4 x za rok)</t>
  </si>
  <si>
    <t>kontrola funkčnosti, eventuelně oprava dřevěného kotvícího systému a příček (včetně materiálu, 1x za rok)</t>
  </si>
  <si>
    <t>zalití dřeviny vodou, včetně vodného a dovozu vody 100 l/ks (12 x za rok)</t>
  </si>
  <si>
    <t>21% DPH</t>
  </si>
  <si>
    <t>Celkem s DPH</t>
  </si>
  <si>
    <t>2. rok po výsadbě:</t>
  </si>
  <si>
    <t>3. rok po výsadbě:</t>
  </si>
  <si>
    <t>4. rok po výsadbě:</t>
  </si>
  <si>
    <t>5. rok po výsadbě:</t>
  </si>
  <si>
    <t>184 10-5133</t>
  </si>
  <si>
    <r>
      <t>Odstranění nevhodných dřevin průmeru kmene do 100mm výšky nad 1m s odstraněním  pařezu do 100m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v rovině, inv.č. 30, 31</t>
    </r>
  </si>
  <si>
    <t>111 21-2351</t>
  </si>
  <si>
    <t>Realizace I. Etapy</t>
  </si>
  <si>
    <t>Ceník ÚRS 2014 - Plochy a úprava území 823-1</t>
  </si>
  <si>
    <t>m</t>
  </si>
  <si>
    <t>184 91-1161</t>
  </si>
  <si>
    <t>Instalace separační geotextilie mezi drenážní vrstvou a substrátem</t>
  </si>
  <si>
    <t>Zhotovení ochranného nátěru (očištění, základní nátěr a ochranný nátěr)</t>
  </si>
  <si>
    <t>Zhotovení drenážní vrstvy z cihelného recyklátu na dně výsadbové jámy (vrstva 200 mm)</t>
  </si>
  <si>
    <t>Počet vysazovaných stromů celkem, první etapa</t>
  </si>
  <si>
    <t>Počet stromů navržených ke kácení celkem, první etapa</t>
  </si>
  <si>
    <t>Celkem  ulice Korunní</t>
  </si>
  <si>
    <t>Celkem s DPH  ulice Korunní</t>
  </si>
  <si>
    <t>Instalace protikořenové folie Greenmax/Rootcontrol do předem vyhloubené jámy, vč. zásypu, hloubky 700 - 1000 mm</t>
  </si>
  <si>
    <t>Mulčování záhonů drceným kamenivem ve vrstvě 50 - 100 mm, v rovině</t>
  </si>
  <si>
    <t>Použitý materiál</t>
  </si>
  <si>
    <t>Počet dřevin</t>
  </si>
  <si>
    <t xml:space="preserve">odstranění dřevěného kotvícího systému, včetně  zasypání a zarovnání děr vzniklých po odstranění kotvícího systému s odvozem a likvidací odpadu </t>
  </si>
  <si>
    <t>výchovný řez stromů (včetně odvozu materiálu)</t>
  </si>
  <si>
    <t>výchovný řez stromů (včetrně odvozu materiálu)</t>
  </si>
  <si>
    <t>1. rok</t>
  </si>
  <si>
    <t>strom</t>
  </si>
  <si>
    <t>2. rok</t>
  </si>
  <si>
    <t>3. rok</t>
  </si>
  <si>
    <t>4. rok</t>
  </si>
  <si>
    <t>5. rok</t>
  </si>
  <si>
    <t>cena za jeden strom</t>
  </si>
  <si>
    <t>Cena  celkem</t>
  </si>
  <si>
    <t>REKAPITULACE - plán péče</t>
  </si>
  <si>
    <t>Celkový počet dřevin</t>
  </si>
  <si>
    <t>Počet prázdných rabat</t>
  </si>
  <si>
    <t>Počet zaslepených rabat</t>
  </si>
  <si>
    <t>Počet ponechaných prázdných rabat</t>
  </si>
  <si>
    <r>
      <t xml:space="preserve">Odstranění pařezu </t>
    </r>
    <r>
      <rPr>
        <sz val="8"/>
        <rFont val="Arial CE"/>
        <family val="0"/>
      </rPr>
      <t>stromů</t>
    </r>
  </si>
  <si>
    <t>Rok</t>
  </si>
  <si>
    <t>112 21-1211</t>
  </si>
  <si>
    <t>112 21-1212</t>
  </si>
  <si>
    <t>112 21-1213</t>
  </si>
  <si>
    <t>112 21-1216</t>
  </si>
  <si>
    <t>112 21-1217</t>
  </si>
  <si>
    <t>112 21-1218</t>
  </si>
  <si>
    <t>kpl</t>
  </si>
  <si>
    <t>Ukotvení dřeviny třemi kůly délky do 3m, průměru 80 mm (délky 2,5 m/strom)</t>
  </si>
  <si>
    <t>Štěrk frakce 16 - 32 mm (vrstva 10cm)</t>
  </si>
  <si>
    <t>REKAPITULACE - realizace I. Etapy</t>
  </si>
  <si>
    <t>Zajištění dopravně inženýrskýho rozhodnutí (DIR) + Náklady na dopravní značení dle DIO</t>
  </si>
  <si>
    <t xml:space="preserve">  Robinia pseudoacacia ´Monophylla´, Vk 3xp obvod kmene 16/18 ZB</t>
  </si>
  <si>
    <t>Hadice Flexibil Ø 100 mm  včetně výplně ze štěrku fr. 16 - 32 mm (délka min 1m/ks; 2 ks/ strom)</t>
  </si>
  <si>
    <t>Příčka z půlené kulatiny, průměr 60 mm (3ks/strom, 80cm/ks)</t>
  </si>
  <si>
    <t>Ochrana kmene - ochranný nátěr Arboflex</t>
  </si>
  <si>
    <t>Výsadby v rabátkách</t>
  </si>
  <si>
    <t>Kůl ze smrkové kulatiny, frézovaný se špicí, průměr 80 mm, délka 2,5 m (3 ks/strom)</t>
  </si>
  <si>
    <t>Instalace zábrany do betonových patek včetně betonu, rozprostření stěrkové dřenáže, včetně odvozu odpadní zeminy</t>
  </si>
  <si>
    <t>bm</t>
  </si>
  <si>
    <t>Inženýrská činnost</t>
  </si>
  <si>
    <t>Skládkování pořezané dřevní hmoty (cca 0,5m3/ks)</t>
  </si>
  <si>
    <t>Zařízení staveniště</t>
  </si>
  <si>
    <t>Zabezpečení a vybavení staveniště, včetně zajištění instalace mobilního oplocení k zajištění výsadbových jam v průběhu výkopových prací a následná demontáž oplocení</t>
  </si>
  <si>
    <t>Vytyčení výsadeb</t>
  </si>
  <si>
    <t>Zrušení zařízení staveniště, včetně úpravy terénu</t>
  </si>
  <si>
    <t>Kácení, odstranění pařezů</t>
  </si>
  <si>
    <r>
      <t>m</t>
    </r>
    <r>
      <rPr>
        <vertAlign val="superscript"/>
        <sz val="8"/>
        <rFont val="Arial"/>
        <family val="2"/>
      </rPr>
      <t>2</t>
    </r>
  </si>
  <si>
    <r>
      <t xml:space="preserve">Dtto přes 800 do </t>
    </r>
    <r>
      <rPr>
        <b/>
        <sz val="8"/>
        <rFont val="Arial"/>
        <family val="2"/>
      </rPr>
      <t>900 mm</t>
    </r>
    <r>
      <rPr>
        <sz val="8"/>
        <rFont val="Arial"/>
        <family val="2"/>
      </rPr>
      <t>, inv. č. 139, 155, 164</t>
    </r>
  </si>
  <si>
    <r>
      <t xml:space="preserve">Odstranění pařezu ručně v rovině o průměru pařezu </t>
    </r>
    <r>
      <rPr>
        <b/>
        <sz val="8"/>
        <rFont val="Arial"/>
        <family val="2"/>
      </rPr>
      <t>do 200 mm</t>
    </r>
    <r>
      <rPr>
        <sz val="8"/>
        <rFont val="Arial"/>
        <family val="2"/>
      </rPr>
      <t>, inv. č.  36, 53, 73, 112, 170, 174, 244 (prázdná rabata - inv.č.4, 24, 52, 124, 148, 153, 188, 216)</t>
    </r>
  </si>
  <si>
    <r>
      <t xml:space="preserve">Dtto přes 200 </t>
    </r>
    <r>
      <rPr>
        <b/>
        <sz val="8"/>
        <rFont val="Arial"/>
        <family val="2"/>
      </rPr>
      <t>do 300 mm</t>
    </r>
    <r>
      <rPr>
        <sz val="8"/>
        <rFont val="Arial"/>
        <family val="2"/>
      </rPr>
      <t>,  inv. č. 11, 38, 129, 169, 187, 196, 197, 228, 253, 265, 266</t>
    </r>
  </si>
  <si>
    <r>
      <t xml:space="preserve">Dtto přes 300 </t>
    </r>
    <r>
      <rPr>
        <b/>
        <sz val="8"/>
        <rFont val="Arial"/>
        <family val="2"/>
      </rPr>
      <t>do 400 mm</t>
    </r>
    <r>
      <rPr>
        <sz val="8"/>
        <rFont val="Arial"/>
        <family val="2"/>
      </rPr>
      <t>,  inv. č.  29, 39, 42, 146, 206</t>
    </r>
  </si>
  <si>
    <r>
      <t xml:space="preserve">Dtto přes 600 </t>
    </r>
    <r>
      <rPr>
        <b/>
        <sz val="8"/>
        <rFont val="Arial"/>
        <family val="2"/>
      </rPr>
      <t>do 700 mm</t>
    </r>
    <r>
      <rPr>
        <sz val="8"/>
        <rFont val="Arial"/>
        <family val="2"/>
      </rPr>
      <t>, inv. č.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173 (prázdná rabata - inv.č. 184)</t>
    </r>
  </si>
  <si>
    <r>
      <t xml:space="preserve">Dtto přes 700 </t>
    </r>
    <r>
      <rPr>
        <b/>
        <sz val="8"/>
        <rFont val="Arial"/>
        <family val="2"/>
      </rPr>
      <t>do 800 mm</t>
    </r>
    <r>
      <rPr>
        <sz val="8"/>
        <rFont val="Arial"/>
        <family val="2"/>
      </rPr>
      <t>, inv. č. 154, 171</t>
    </r>
  </si>
  <si>
    <t>Ochrana proti mechanickému poškození u dřevin inv.č. 58, 142, 190</t>
  </si>
  <si>
    <t>183 10-1326</t>
  </si>
  <si>
    <t>Protikořenová folie Greenmax/Rootcontrol výška 1m, šířka 2m/strom (rezerva 30%)</t>
  </si>
  <si>
    <t>Instalace závlahové sondy - hadice Flexibil (2ks/strom)</t>
  </si>
  <si>
    <r>
      <t>Pěstební substrát typ B - vrstva 70cm (parametry substrátu jsou uvedeny v tech. zprávě + 3% ztratné) (4,3m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/ks)</t>
    </r>
  </si>
  <si>
    <t>Pěstební substrát typ A - vrstva 30cm (parametry substrátu jsou uvedeny v tech. zprávě + 3% ztratné) (1,8m3/ks)</t>
  </si>
  <si>
    <t xml:space="preserve">Doplnění drceného kameniva </t>
  </si>
  <si>
    <t>Instalace mulčovací textilie mezi substrátem a štěrkovou vrstvou (2,0 x 3,0m)</t>
  </si>
  <si>
    <t>Mulčovací textilie černé barvy z polypropylenu 45 g/m2, 6 m2/strom</t>
  </si>
  <si>
    <t xml:space="preserve">Provedení kontrolní sondy </t>
  </si>
  <si>
    <t>Ruční zdrsnění boků výsadbové jámy (2+3+2+3m) x 1,0m)</t>
  </si>
  <si>
    <t>Netkaná geotextilie 200 g/m2, (2,0 m x 3,0 m/strom (rezerva 15%)</t>
  </si>
  <si>
    <t xml:space="preserve">Náklady na dopravu a režii z celkové ceny - v ceně jsou zahrnuty veškeré náklady na odvoz, manipulaci a přivezení potřebného i nepotřebného materiálu a režijní náklady.  </t>
  </si>
  <si>
    <t>Skládkování odstraněných pařezů (40ks)</t>
  </si>
  <si>
    <t>Úvazek - vyvazovací popruh POP (2,4 m/ks)</t>
  </si>
  <si>
    <t>Instalace 3řady dřevěných příček ve spodní části kotvení</t>
  </si>
  <si>
    <t>3řady dřevěných příček z půlené frézované kulatiny o průměru 80 mm, délky 80cm (9ks/strom, 7,2m/strom) - ve spodní části kotvení</t>
  </si>
  <si>
    <t>Skládkovné odpadní zeminy (2,0 x 3,0 x 1,0m/strom)</t>
  </si>
  <si>
    <r>
      <t xml:space="preserve">Ruční hloubení jamek pro vysazování rostlin v zemině tř. 1 až 4 s výměnou půdy na 100% v rovině, objemu přes 5,00 do </t>
    </r>
    <r>
      <rPr>
        <b/>
        <sz val="8"/>
        <rFont val="Arial"/>
        <family val="2"/>
      </rPr>
      <t>do 6,00 m</t>
    </r>
    <r>
      <rPr>
        <b/>
        <vertAlign val="super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 xml:space="preserve"> </t>
    </r>
  </si>
  <si>
    <t>Dovoz vody pro zálivku rostlin na vzdálenost do 1000 m, včetně poplatku za vodné (100l/strom)</t>
  </si>
  <si>
    <t>Zajištění vytyčení tras inženýrských sítí</t>
  </si>
  <si>
    <t>Dopravní značení, osvětlení staveniště, oplocení staveniště, informační tabule</t>
  </si>
  <si>
    <t>Ocelová zábrana (3strany), včetně žárové pozinkování - Vohnout1 (cca 1500x2500mm - dle velikosti stávajícího rabata)</t>
  </si>
  <si>
    <t xml:space="preserve">údržba ocelových zábran - Vohnout1 </t>
  </si>
  <si>
    <t>Posun dopravní značky s košem z plochy rabátek u dřevin inv.č 265</t>
  </si>
  <si>
    <t>Demontáž dopravní značky s košem z rabátka - strom inv.č. 265</t>
  </si>
  <si>
    <t>Montáž dopravní značky s košem na nové místo v rabátku, včetně betonové patky</t>
  </si>
  <si>
    <t>Instalace vyrovnávací bambusové tyče, včetně tyče (prům.3cm), délka tyče 3m; 1ks/strom</t>
  </si>
  <si>
    <t>odstranění kořenových a kmenových výmladků; včetně odvozu a likvidace bioodpadu (2 x za rok)</t>
  </si>
  <si>
    <t>kontrola, eventuelně připevnění či povolení úvazků bambusové tyče, případné doplnění nové bamb.tyče (včetně materiálu, 2 x za rok)</t>
  </si>
  <si>
    <t>Výkaz výměr - I.etapa obnovy</t>
  </si>
  <si>
    <t>Cena celkem za stavbu - I. etapa</t>
  </si>
  <si>
    <t>Ošetření vysazených dřevin soliterních v rovině - komparativní řez</t>
  </si>
  <si>
    <r>
      <rPr>
        <b/>
        <sz val="8"/>
        <rFont val="Arial CE"/>
        <family val="2"/>
      </rPr>
      <t xml:space="preserve">Kácení </t>
    </r>
    <r>
      <rPr>
        <sz val="8"/>
        <rFont val="Arial CE"/>
        <family val="2"/>
      </rPr>
      <t xml:space="preserve">stromů, </t>
    </r>
    <r>
      <rPr>
        <b/>
        <sz val="8"/>
        <rFont val="Arial CE"/>
        <family val="2"/>
      </rPr>
      <t>v I. etapě</t>
    </r>
  </si>
  <si>
    <r>
      <rPr>
        <b/>
        <sz val="8"/>
        <rFont val="Arial CE"/>
        <family val="2"/>
      </rPr>
      <t>Výsadba</t>
    </r>
    <r>
      <rPr>
        <sz val="8"/>
        <rFont val="Arial CE"/>
        <family val="2"/>
      </rPr>
      <t xml:space="preserve"> stromů, </t>
    </r>
    <r>
      <rPr>
        <b/>
        <sz val="8"/>
        <rFont val="Arial CE"/>
        <family val="2"/>
      </rPr>
      <t>v I. etapě</t>
    </r>
  </si>
  <si>
    <r>
      <t xml:space="preserve">  Robinia pseudoacacia ´Monophylla´</t>
    </r>
    <r>
      <rPr>
        <sz val="8"/>
        <rFont val="Arial CE"/>
        <family val="2"/>
      </rPr>
      <t>, ZB, obvod kmene 16/18</t>
    </r>
  </si>
  <si>
    <t>Netkaná geotextilie 200 g/m2, 2,0 x 3,0 m/strom (rezerva 15%)</t>
  </si>
  <si>
    <t>Protikořenová folie Greenmax/Rootcontrol výška 1m, šířka 2 m/strom (rezerva 30%)</t>
  </si>
  <si>
    <r>
      <t>Pěstební substrát typ A - vrstva 30cm (parametry substrátu jsou uvedeny v tech. zprávě + 3% ztratné) (1,8m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/ks)</t>
    </r>
  </si>
  <si>
    <t>Příčka z půlené kulatiny, průměr 60 mm (3ks/strom, 80cm/ks))</t>
  </si>
  <si>
    <t>úvazek - vyvazovací (2,4 m/ks)</t>
  </si>
  <si>
    <t>3řady dřevěných příček z půlené frézované kulatiny o průměru 80mm, délky 80cm (9ks/strom, 7,2m/strom)</t>
  </si>
  <si>
    <t xml:space="preserve">Mulčovací textilie černé barvy z polypropylenu 45 g/m2, 6 m2/strom </t>
  </si>
  <si>
    <t>Voda pro zálivku</t>
  </si>
  <si>
    <t>Náklady na dopravu a režii z ceny (10%)</t>
  </si>
  <si>
    <t>Číslo a název objektu / provozního souboru</t>
  </si>
  <si>
    <t>Základ DPH 21%</t>
  </si>
  <si>
    <t>DPH celkem</t>
  </si>
  <si>
    <t>SO01</t>
  </si>
  <si>
    <t>SO02</t>
  </si>
  <si>
    <t>Rekapitulace stavebních objektů a provozních souborů - I. etapa</t>
  </si>
  <si>
    <t>Plán péče na 5.let</t>
  </si>
  <si>
    <t>Revize dosadeb v ulici Korunní</t>
  </si>
  <si>
    <r>
      <t>Cihelný recyklát fr.16-32, vrstva 10cm (0,6m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x 40ks)</t>
    </r>
  </si>
  <si>
    <t>Hadice Flexibil Ø 100 mm  včetně výplně ze štěrku fr. 8 - 16 mm (délka min 1m/ks; 2 ks/ strom)</t>
  </si>
  <si>
    <t>Drenážní štěrková kapsa 200x200x200 mm, frakce 16-32, včetně štěrku (2ks/strom)</t>
  </si>
  <si>
    <t>Cihelný recyklát (0,6m3 x 40ks)</t>
  </si>
  <si>
    <t>Obnova povrchů rabat</t>
  </si>
  <si>
    <t>Odstranění asfaltové plochy (hl.12cm)</t>
  </si>
  <si>
    <t>Naložení, složení a uložení odpadu, odvoz</t>
  </si>
  <si>
    <t>Obnova povrchů rabat – základ pro výpočet DPH</t>
  </si>
  <si>
    <t>Demontáž stávající kovové chráničky na kmeni s betonovými patkami, včetně odvozu a urovnání rabat</t>
  </si>
  <si>
    <r>
      <t xml:space="preserve">Pokácení stromu postupné se spouštěním častí kmene a koruny o průměru na řezné ploše přes 100 </t>
    </r>
    <r>
      <rPr>
        <b/>
        <sz val="8"/>
        <rFont val="Arial"/>
        <family val="2"/>
      </rPr>
      <t>do 200 mm</t>
    </r>
    <r>
      <rPr>
        <sz val="8"/>
        <rFont val="Arial"/>
        <family val="2"/>
      </rPr>
      <t>, inv. č. 36, 53, 244</t>
    </r>
  </si>
  <si>
    <r>
      <t xml:space="preserve">Dtto přes 200 </t>
    </r>
    <r>
      <rPr>
        <b/>
        <sz val="8"/>
        <rFont val="Arial"/>
        <family val="2"/>
      </rPr>
      <t>do 300 mm</t>
    </r>
    <r>
      <rPr>
        <sz val="8"/>
        <rFont val="Arial"/>
        <family val="2"/>
      </rPr>
      <t>, inv. č. 11, 38, 228, 253, 265, 266</t>
    </r>
  </si>
  <si>
    <r>
      <t xml:space="preserve">Dtto přes 300 </t>
    </r>
    <r>
      <rPr>
        <b/>
        <sz val="8"/>
        <rFont val="Arial"/>
        <family val="2"/>
      </rPr>
      <t>do 400 mm</t>
    </r>
    <r>
      <rPr>
        <sz val="8"/>
        <rFont val="Arial"/>
        <family val="2"/>
      </rPr>
      <t>, inv. č. 29, 39, 42</t>
    </r>
  </si>
  <si>
    <t>Demontáž a montáž kladení dlažby kostek (160mm) do písku s cementem (4:1) o mocnosti 10-15cm, šířce 25cm - přechodové pásy mezi asfaltem a štěrkovým povrchem, včetně asfaltové linky na vzniklé spáry (viz. Pasportizační tabulka rabat); č.253, 228, 216</t>
  </si>
  <si>
    <t>Změna velikosti rabat inv.č. 216, 228, 253</t>
  </si>
  <si>
    <t>Počet odstraněných kovových chrániček na kmeni s betonovými patkami</t>
  </si>
  <si>
    <t>Počet obnovených rabat na 2,0 x 3,0 m</t>
  </si>
  <si>
    <t>Lesy hl. m. Prahy</t>
  </si>
  <si>
    <t>Práčská 1885</t>
  </si>
  <si>
    <t>106 00 Praha 10</t>
  </si>
  <si>
    <t>45247650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</si>
</sst>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\ [$Kč-405];[Red]\-#,##0\ [$Kč-405]"/>
    <numFmt numFmtId="167" formatCode="#,##0.00\ [$Kč-405];[Red]\-#,##0.00\ [$Kč-405]"/>
    <numFmt numFmtId="168" formatCode="#,##0.00\ &quot;Kč&quot;"/>
  </numFmts>
  <fonts count="50"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11"/>
      <name val="Arial CE"/>
      <family val="2"/>
    </font>
    <font>
      <sz val="11"/>
      <name val="Calibri"/>
      <family val="2"/>
    </font>
    <font>
      <b/>
      <sz val="11"/>
      <name val="Arial CE"/>
      <family val="0"/>
    </font>
    <font>
      <sz val="8"/>
      <name val="Arial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10"/>
      <name val="Arial CE"/>
      <family val="0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40"/>
      <name val="Arial CE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8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 style="dashed"/>
    </border>
    <border>
      <left/>
      <right/>
      <top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dashed"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 style="thick"/>
      <bottom style="thin"/>
    </border>
    <border>
      <left/>
      <right style="medium"/>
      <top style="thin"/>
      <bottom style="double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double"/>
    </border>
    <border>
      <left/>
      <right/>
      <top style="thin"/>
      <bottom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double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4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3" borderId="8" applyNumberFormat="0" applyAlignment="0" applyProtection="0"/>
    <xf numFmtId="0" fontId="45" fillId="9" borderId="8" applyNumberFormat="0" applyAlignment="0" applyProtection="0"/>
    <xf numFmtId="0" fontId="44" fillId="9" borderId="9" applyNumberFormat="0" applyAlignment="0" applyProtection="0"/>
    <xf numFmtId="0" fontId="48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0" fillId="0" borderId="16" xfId="47" applyFont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0" fillId="0" borderId="13" xfId="47" applyFont="1" applyBorder="1" applyAlignment="1">
      <alignment horizontal="center" vertical="center"/>
      <protection/>
    </xf>
    <xf numFmtId="0" fontId="10" fillId="0" borderId="12" xfId="47" applyFont="1" applyBorder="1" applyAlignment="1">
      <alignment vertical="center" wrapText="1"/>
      <protection/>
    </xf>
    <xf numFmtId="0" fontId="10" fillId="0" borderId="12" xfId="47" applyFont="1" applyFill="1" applyBorder="1" applyAlignment="1">
      <alignment horizontal="center" vertical="center"/>
      <protection/>
    </xf>
    <xf numFmtId="0" fontId="10" fillId="0" borderId="13" xfId="47" applyFont="1" applyFill="1" applyBorder="1" applyAlignment="1">
      <alignment horizontal="center" vertical="center"/>
      <protection/>
    </xf>
    <xf numFmtId="0" fontId="10" fillId="0" borderId="12" xfId="47" applyFont="1" applyFill="1" applyBorder="1" applyAlignment="1">
      <alignment horizontal="justify" vertical="center"/>
      <protection/>
    </xf>
    <xf numFmtId="0" fontId="17" fillId="9" borderId="17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 wrapText="1"/>
    </xf>
    <xf numFmtId="0" fontId="11" fillId="9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0" fillId="0" borderId="11" xfId="47" applyFont="1" applyFill="1" applyBorder="1" applyAlignment="1">
      <alignment horizontal="center" vertical="center"/>
      <protection/>
    </xf>
    <xf numFmtId="1" fontId="4" fillId="4" borderId="18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49" fontId="0" fillId="0" borderId="24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49" fontId="9" fillId="0" borderId="26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0" fillId="0" borderId="28" xfId="0" applyNumberForma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left" wrapText="1"/>
    </xf>
    <xf numFmtId="0" fontId="4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10" fillId="0" borderId="13" xfId="48" applyFont="1" applyFill="1" applyBorder="1" applyAlignment="1">
      <alignment horizontal="center" vertical="center" wrapText="1" shrinkToFit="1"/>
      <protection/>
    </xf>
    <xf numFmtId="0" fontId="10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8" fillId="0" borderId="16" xfId="46" applyFont="1" applyFill="1" applyBorder="1" applyAlignment="1" applyProtection="1">
      <alignment vertical="top"/>
      <protection locked="0"/>
    </xf>
    <xf numFmtId="168" fontId="18" fillId="0" borderId="30" xfId="46" applyNumberFormat="1" applyFont="1" applyFill="1" applyBorder="1" applyAlignment="1" applyProtection="1">
      <alignment horizontal="right" vertical="center"/>
      <protection locked="0"/>
    </xf>
    <xf numFmtId="0" fontId="18" fillId="0" borderId="0" xfId="46" applyFont="1" applyFill="1" applyBorder="1" applyAlignment="1" applyProtection="1">
      <alignment vertical="top"/>
      <protection locked="0"/>
    </xf>
    <xf numFmtId="168" fontId="18" fillId="0" borderId="31" xfId="46" applyNumberFormat="1" applyFont="1" applyFill="1" applyBorder="1" applyAlignment="1" applyProtection="1">
      <alignment horizontal="right" vertical="center"/>
      <protection locked="0"/>
    </xf>
    <xf numFmtId="0" fontId="18" fillId="9" borderId="32" xfId="46" applyFont="1" applyFill="1" applyBorder="1" applyAlignment="1" applyProtection="1">
      <alignment vertical="top"/>
      <protection locked="0"/>
    </xf>
    <xf numFmtId="168" fontId="22" fillId="9" borderId="33" xfId="46" applyNumberFormat="1" applyFont="1" applyFill="1" applyBorder="1" applyAlignment="1" applyProtection="1">
      <alignment horizontal="right" vertical="center"/>
      <protection locked="0"/>
    </xf>
    <xf numFmtId="168" fontId="18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9" xfId="47" applyFont="1" applyBorder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vertical="center" wrapText="1"/>
    </xf>
    <xf numFmtId="3" fontId="10" fillId="0" borderId="19" xfId="47" applyNumberFormat="1" applyFont="1" applyFill="1" applyBorder="1" applyAlignment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5" xfId="47" applyFont="1" applyBorder="1" applyAlignment="1">
      <alignment horizontal="center" vertical="center"/>
      <protection/>
    </xf>
    <xf numFmtId="165" fontId="10" fillId="0" borderId="11" xfId="47" applyNumberFormat="1" applyFont="1" applyFill="1" applyBorder="1" applyAlignment="1">
      <alignment horizontal="center" vertical="center"/>
      <protection/>
    </xf>
    <xf numFmtId="0" fontId="10" fillId="0" borderId="26" xfId="47" applyNumberFormat="1" applyFont="1" applyBorder="1" applyAlignment="1">
      <alignment horizontal="center" vertical="center" wrapText="1"/>
      <protection/>
    </xf>
    <xf numFmtId="0" fontId="10" fillId="0" borderId="36" xfId="47" applyFont="1" applyBorder="1" applyAlignment="1">
      <alignment vertical="center" wrapText="1"/>
      <protection/>
    </xf>
    <xf numFmtId="0" fontId="10" fillId="0" borderId="26" xfId="47" applyFont="1" applyBorder="1" applyAlignment="1">
      <alignment horizontal="center" vertical="center"/>
      <protection/>
    </xf>
    <xf numFmtId="3" fontId="10" fillId="4" borderId="36" xfId="47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wrapText="1" shrinkToFit="1"/>
    </xf>
    <xf numFmtId="0" fontId="10" fillId="0" borderId="35" xfId="47" applyFont="1" applyBorder="1" applyAlignment="1">
      <alignment horizontal="center" vertical="center"/>
      <protection/>
    </xf>
    <xf numFmtId="0" fontId="10" fillId="0" borderId="29" xfId="47" applyFont="1" applyFill="1" applyBorder="1" applyAlignment="1">
      <alignment vertical="center" wrapText="1"/>
      <protection/>
    </xf>
    <xf numFmtId="3" fontId="10" fillId="0" borderId="29" xfId="47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4" fontId="10" fillId="0" borderId="16" xfId="47" applyNumberFormat="1" applyFont="1" applyFill="1" applyBorder="1" applyAlignment="1">
      <alignment vertical="center"/>
      <protection/>
    </xf>
    <xf numFmtId="4" fontId="10" fillId="0" borderId="14" xfId="47" applyNumberFormat="1" applyFont="1" applyBorder="1" applyAlignment="1">
      <alignment vertical="center"/>
      <protection/>
    </xf>
    <xf numFmtId="49" fontId="4" fillId="0" borderId="15" xfId="0" applyNumberFormat="1" applyFont="1" applyFill="1" applyBorder="1" applyAlignment="1">
      <alignment vertical="center" wrapText="1"/>
    </xf>
    <xf numFmtId="3" fontId="10" fillId="0" borderId="15" xfId="47" applyNumberFormat="1" applyFont="1" applyFill="1" applyBorder="1" applyAlignment="1">
      <alignment horizontal="center" vertical="center"/>
      <protection/>
    </xf>
    <xf numFmtId="0" fontId="10" fillId="0" borderId="15" xfId="48" applyFont="1" applyFill="1" applyBorder="1" applyAlignment="1">
      <alignment horizontal="center" vertical="center" shrinkToFit="1"/>
      <protection/>
    </xf>
    <xf numFmtId="0" fontId="10" fillId="0" borderId="15" xfId="48" applyFont="1" applyFill="1" applyBorder="1" applyAlignment="1">
      <alignment horizontal="left" vertical="top" wrapText="1" shrinkToFit="1"/>
      <protection/>
    </xf>
    <xf numFmtId="0" fontId="10" fillId="0" borderId="16" xfId="47" applyFont="1" applyFill="1" applyBorder="1" applyAlignment="1">
      <alignment horizontal="center" vertical="center"/>
      <protection/>
    </xf>
    <xf numFmtId="1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" fontId="10" fillId="0" borderId="16" xfId="47" applyNumberFormat="1" applyFont="1" applyFill="1" applyBorder="1" applyAlignment="1">
      <alignment horizontal="right" vertical="center"/>
      <protection/>
    </xf>
    <xf numFmtId="4" fontId="10" fillId="0" borderId="14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vertical="center"/>
    </xf>
    <xf numFmtId="0" fontId="10" fillId="9" borderId="26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vertical="center" wrapText="1"/>
    </xf>
    <xf numFmtId="0" fontId="33" fillId="9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 shrinkToFit="1"/>
    </xf>
    <xf numFmtId="0" fontId="10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49" fontId="9" fillId="9" borderId="26" xfId="0" applyNumberFormat="1" applyFont="1" applyFill="1" applyBorder="1" applyAlignment="1">
      <alignment vertical="center" wrapText="1"/>
    </xf>
    <xf numFmtId="0" fontId="7" fillId="9" borderId="26" xfId="0" applyFont="1" applyFill="1" applyBorder="1" applyAlignment="1">
      <alignment horizontal="center" vertical="center"/>
    </xf>
    <xf numFmtId="2" fontId="7" fillId="9" borderId="26" xfId="0" applyNumberFormat="1" applyFont="1" applyFill="1" applyBorder="1" applyAlignment="1">
      <alignment horizontal="center" vertical="center"/>
    </xf>
    <xf numFmtId="2" fontId="7" fillId="9" borderId="26" xfId="0" applyNumberFormat="1" applyFont="1" applyFill="1" applyBorder="1" applyAlignment="1">
      <alignment vertical="center"/>
    </xf>
    <xf numFmtId="49" fontId="7" fillId="0" borderId="40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3" xfId="0" applyNumberForma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6" xfId="47" applyFont="1" applyFill="1" applyBorder="1" applyAlignment="1">
      <alignment horizontal="justify" vertical="center"/>
      <protection/>
    </xf>
    <xf numFmtId="0" fontId="22" fillId="0" borderId="16" xfId="0" applyFont="1" applyFill="1" applyBorder="1" applyAlignment="1">
      <alignment horizontal="left" vertical="top" wrapText="1"/>
    </xf>
    <xf numFmtId="0" fontId="10" fillId="0" borderId="11" xfId="47" applyFont="1" applyBorder="1" applyAlignment="1">
      <alignment vertical="center" wrapText="1"/>
      <protection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4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4" fontId="10" fillId="0" borderId="44" xfId="47" applyNumberFormat="1" applyFont="1" applyBorder="1" applyAlignment="1">
      <alignment vertical="center"/>
      <protection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top" wrapText="1"/>
    </xf>
    <xf numFmtId="0" fontId="10" fillId="0" borderId="13" xfId="47" applyFont="1" applyFill="1" applyBorder="1" applyAlignment="1">
      <alignment vertical="center"/>
      <protection/>
    </xf>
    <xf numFmtId="0" fontId="10" fillId="0" borderId="15" xfId="47" applyNumberFormat="1" applyFont="1" applyBorder="1" applyAlignment="1">
      <alignment horizontal="center" vertical="center" wrapText="1"/>
      <protection/>
    </xf>
    <xf numFmtId="0" fontId="10" fillId="0" borderId="15" xfId="47" applyFont="1" applyBorder="1" applyAlignment="1">
      <alignment vertical="center" wrapText="1"/>
      <protection/>
    </xf>
    <xf numFmtId="165" fontId="10" fillId="0" borderId="13" xfId="47" applyNumberFormat="1" applyFont="1" applyFill="1" applyBorder="1" applyAlignment="1">
      <alignment horizontal="center" vertical="center"/>
      <protection/>
    </xf>
    <xf numFmtId="165" fontId="10" fillId="4" borderId="15" xfId="47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0" fillId="0" borderId="17" xfId="47" applyNumberFormat="1" applyFont="1" applyBorder="1" applyAlignment="1">
      <alignment horizontal="center" vertical="center" wrapText="1"/>
      <protection/>
    </xf>
    <xf numFmtId="0" fontId="22" fillId="0" borderId="16" xfId="47" applyFont="1" applyBorder="1" applyAlignment="1">
      <alignment vertical="center" wrapText="1"/>
      <protection/>
    </xf>
    <xf numFmtId="3" fontId="28" fillId="4" borderId="16" xfId="47" applyNumberFormat="1" applyFont="1" applyFill="1" applyBorder="1" applyAlignment="1">
      <alignment horizontal="center" vertical="center"/>
      <protection/>
    </xf>
    <xf numFmtId="2" fontId="18" fillId="9" borderId="10" xfId="46" applyNumberFormat="1" applyFont="1" applyFill="1" applyBorder="1" applyAlignment="1" applyProtection="1">
      <alignment horizontal="center" vertical="center"/>
      <protection locked="0"/>
    </xf>
    <xf numFmtId="4" fontId="18" fillId="9" borderId="10" xfId="46" applyNumberFormat="1" applyFont="1" applyFill="1" applyBorder="1" applyAlignment="1" applyProtection="1">
      <alignment horizontal="center" vertical="center"/>
      <protection locked="0"/>
    </xf>
    <xf numFmtId="4" fontId="18" fillId="9" borderId="37" xfId="4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vertical="top"/>
      <protection/>
    </xf>
    <xf numFmtId="0" fontId="21" fillId="0" borderId="0" xfId="46" applyFont="1" applyFill="1" applyBorder="1" applyAlignment="1" applyProtection="1">
      <alignment vertical="top"/>
      <protection/>
    </xf>
    <xf numFmtId="0" fontId="21" fillId="0" borderId="0" xfId="46" applyFont="1" applyFill="1" applyBorder="1" applyAlignment="1" applyProtection="1">
      <alignment vertical="top" wrapText="1"/>
      <protection/>
    </xf>
    <xf numFmtId="0" fontId="22" fillId="0" borderId="0" xfId="46" applyFont="1" applyFill="1" applyBorder="1" applyAlignment="1" applyProtection="1">
      <alignment vertical="top"/>
      <protection/>
    </xf>
    <xf numFmtId="0" fontId="23" fillId="0" borderId="0" xfId="0" applyFont="1" applyFill="1" applyAlignment="1" applyProtection="1">
      <alignment horizontal="right" vertical="top"/>
      <protection/>
    </xf>
    <xf numFmtId="0" fontId="22" fillId="0" borderId="0" xfId="0" applyFont="1" applyFill="1" applyBorder="1" applyAlignment="1" applyProtection="1">
      <alignment vertical="top"/>
      <protection/>
    </xf>
    <xf numFmtId="0" fontId="22" fillId="9" borderId="45" xfId="47" applyFont="1" applyFill="1" applyBorder="1" applyAlignment="1" applyProtection="1">
      <alignment horizontal="center" vertical="center" wrapText="1" shrinkToFit="1"/>
      <protection/>
    </xf>
    <xf numFmtId="0" fontId="22" fillId="9" borderId="46" xfId="47" applyFont="1" applyFill="1" applyBorder="1" applyAlignment="1" applyProtection="1">
      <alignment horizontal="center" vertical="center" wrapText="1" shrinkToFit="1"/>
      <protection/>
    </xf>
    <xf numFmtId="0" fontId="22" fillId="9" borderId="47" xfId="47" applyFont="1" applyFill="1" applyBorder="1" applyAlignment="1" applyProtection="1">
      <alignment horizontal="right" vertical="center" wrapText="1" shrinkToFit="1"/>
      <protection/>
    </xf>
    <xf numFmtId="0" fontId="22" fillId="0" borderId="48" xfId="46" applyFont="1" applyFill="1" applyBorder="1" applyAlignment="1" applyProtection="1">
      <alignment vertical="top"/>
      <protection/>
    </xf>
    <xf numFmtId="0" fontId="18" fillId="0" borderId="0" xfId="46" applyFont="1" applyFill="1" applyBorder="1" applyAlignment="1" applyProtection="1">
      <alignment vertical="top"/>
      <protection/>
    </xf>
    <xf numFmtId="0" fontId="25" fillId="0" borderId="0" xfId="46" applyFont="1" applyFill="1" applyBorder="1" applyAlignment="1" applyProtection="1">
      <alignment vertical="top" wrapText="1"/>
      <protection/>
    </xf>
    <xf numFmtId="0" fontId="18" fillId="0" borderId="31" xfId="46" applyFont="1" applyFill="1" applyBorder="1" applyAlignment="1" applyProtection="1">
      <alignment horizontal="right" vertical="top"/>
      <protection/>
    </xf>
    <xf numFmtId="0" fontId="18" fillId="0" borderId="49" xfId="46" applyFont="1" applyFill="1" applyBorder="1" applyAlignment="1" applyProtection="1">
      <alignment vertical="top"/>
      <protection/>
    </xf>
    <xf numFmtId="0" fontId="18" fillId="0" borderId="10" xfId="46" applyFont="1" applyFill="1" applyBorder="1" applyAlignment="1" applyProtection="1">
      <alignment horizontal="center" vertical="center"/>
      <protection/>
    </xf>
    <xf numFmtId="0" fontId="18" fillId="0" borderId="10" xfId="46" applyFont="1" applyFill="1" applyBorder="1" applyAlignment="1" applyProtection="1">
      <alignment vertical="top" wrapText="1"/>
      <protection/>
    </xf>
    <xf numFmtId="0" fontId="18" fillId="0" borderId="50" xfId="46" applyFont="1" applyFill="1" applyBorder="1" applyAlignment="1" applyProtection="1">
      <alignment vertical="top"/>
      <protection/>
    </xf>
    <xf numFmtId="0" fontId="18" fillId="0" borderId="37" xfId="46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vertical="top" wrapText="1" shrinkToFit="1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vertical="top"/>
      <protection/>
    </xf>
    <xf numFmtId="0" fontId="22" fillId="0" borderId="16" xfId="0" applyFont="1" applyFill="1" applyBorder="1" applyAlignment="1" applyProtection="1">
      <alignment vertical="top"/>
      <protection/>
    </xf>
    <xf numFmtId="0" fontId="18" fillId="0" borderId="16" xfId="46" applyFont="1" applyFill="1" applyBorder="1" applyAlignment="1" applyProtection="1">
      <alignment vertical="top" wrapText="1"/>
      <protection/>
    </xf>
    <xf numFmtId="0" fontId="18" fillId="0" borderId="16" xfId="46" applyFont="1" applyFill="1" applyBorder="1" applyAlignment="1" applyProtection="1">
      <alignment vertical="top"/>
      <protection/>
    </xf>
    <xf numFmtId="0" fontId="18" fillId="0" borderId="48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18" fillId="0" borderId="0" xfId="46" applyFont="1" applyFill="1" applyBorder="1" applyAlignment="1" applyProtection="1">
      <alignment vertical="top" wrapText="1"/>
      <protection/>
    </xf>
    <xf numFmtId="0" fontId="22" fillId="9" borderId="52" xfId="0" applyFont="1" applyFill="1" applyBorder="1" applyAlignment="1" applyProtection="1">
      <alignment vertical="top"/>
      <protection/>
    </xf>
    <xf numFmtId="0" fontId="22" fillId="9" borderId="32" xfId="0" applyFont="1" applyFill="1" applyBorder="1" applyAlignment="1" applyProtection="1">
      <alignment vertical="top"/>
      <protection/>
    </xf>
    <xf numFmtId="0" fontId="18" fillId="9" borderId="32" xfId="46" applyFont="1" applyFill="1" applyBorder="1" applyAlignment="1" applyProtection="1">
      <alignment vertical="top" wrapText="1"/>
      <protection/>
    </xf>
    <xf numFmtId="0" fontId="18" fillId="9" borderId="32" xfId="46" applyFont="1" applyFill="1" applyBorder="1" applyAlignment="1" applyProtection="1">
      <alignment vertical="top"/>
      <protection/>
    </xf>
    <xf numFmtId="0" fontId="18" fillId="0" borderId="48" xfId="46" applyFont="1" applyFill="1" applyBorder="1" applyAlignment="1" applyProtection="1">
      <alignment vertical="top"/>
      <protection/>
    </xf>
    <xf numFmtId="165" fontId="18" fillId="0" borderId="31" xfId="46" applyNumberFormat="1" applyFont="1" applyFill="1" applyBorder="1" applyAlignment="1" applyProtection="1">
      <alignment horizontal="right" vertical="top"/>
      <protection/>
    </xf>
    <xf numFmtId="0" fontId="26" fillId="0" borderId="48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 wrapText="1"/>
      <protection/>
    </xf>
    <xf numFmtId="0" fontId="32" fillId="0" borderId="31" xfId="0" applyFont="1" applyBorder="1" applyAlignment="1" applyProtection="1">
      <alignment horizontal="right" vertical="top"/>
      <protection/>
    </xf>
    <xf numFmtId="0" fontId="1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Alignment="1" applyProtection="1">
      <alignment/>
      <protection/>
    </xf>
    <xf numFmtId="0" fontId="18" fillId="0" borderId="10" xfId="0" applyFont="1" applyFill="1" applyBorder="1" applyAlignment="1" applyProtection="1">
      <alignment vertical="top" wrapText="1" shrinkToFi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6" fillId="0" borderId="51" xfId="0" applyFont="1" applyFill="1" applyBorder="1" applyAlignment="1" applyProtection="1">
      <alignment vertical="top"/>
      <protection/>
    </xf>
    <xf numFmtId="0" fontId="26" fillId="0" borderId="16" xfId="0" applyFont="1" applyFill="1" applyBorder="1" applyAlignment="1" applyProtection="1">
      <alignment vertical="top"/>
      <protection/>
    </xf>
    <xf numFmtId="0" fontId="25" fillId="0" borderId="16" xfId="46" applyFont="1" applyFill="1" applyBorder="1" applyAlignment="1" applyProtection="1">
      <alignment vertical="top"/>
      <protection/>
    </xf>
    <xf numFmtId="0" fontId="32" fillId="0" borderId="48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25" fillId="0" borderId="0" xfId="46" applyFont="1" applyFill="1" applyBorder="1" applyAlignment="1" applyProtection="1">
      <alignment vertical="top"/>
      <protection/>
    </xf>
    <xf numFmtId="0" fontId="26" fillId="9" borderId="52" xfId="0" applyFont="1" applyFill="1" applyBorder="1" applyAlignment="1" applyProtection="1">
      <alignment vertical="top"/>
      <protection/>
    </xf>
    <xf numFmtId="0" fontId="26" fillId="9" borderId="32" xfId="0" applyFont="1" applyFill="1" applyBorder="1" applyAlignment="1" applyProtection="1">
      <alignment vertical="top"/>
      <protection/>
    </xf>
    <xf numFmtId="0" fontId="25" fillId="9" borderId="32" xfId="46" applyFont="1" applyFill="1" applyBorder="1" applyAlignment="1" applyProtection="1">
      <alignment vertical="top"/>
      <protection/>
    </xf>
    <xf numFmtId="0" fontId="32" fillId="0" borderId="48" xfId="0" applyFont="1" applyBorder="1" applyAlignment="1" applyProtection="1">
      <alignment vertical="top"/>
      <protection/>
    </xf>
    <xf numFmtId="0" fontId="18" fillId="0" borderId="16" xfId="0" applyFont="1" applyFill="1" applyBorder="1" applyAlignment="1" applyProtection="1">
      <alignment vertical="top" wrapText="1" shrinkToFit="1"/>
      <protection/>
    </xf>
    <xf numFmtId="0" fontId="26" fillId="0" borderId="48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9" borderId="53" xfId="0" applyFont="1" applyFill="1" applyBorder="1" applyAlignment="1" applyProtection="1">
      <alignment vertical="top"/>
      <protection/>
    </xf>
    <xf numFmtId="0" fontId="26" fillId="9" borderId="54" xfId="0" applyFont="1" applyFill="1" applyBorder="1" applyAlignment="1" applyProtection="1">
      <alignment vertical="top"/>
      <protection/>
    </xf>
    <xf numFmtId="0" fontId="18" fillId="9" borderId="54" xfId="46" applyFont="1" applyFill="1" applyBorder="1" applyAlignment="1" applyProtection="1">
      <alignment vertical="top" wrapText="1"/>
      <protection/>
    </xf>
    <xf numFmtId="0" fontId="18" fillId="9" borderId="54" xfId="46" applyFont="1" applyFill="1" applyBorder="1" applyAlignment="1" applyProtection="1">
      <alignment vertical="top"/>
      <protection/>
    </xf>
    <xf numFmtId="0" fontId="25" fillId="9" borderId="54" xfId="46" applyFont="1" applyFill="1" applyBorder="1" applyAlignment="1" applyProtection="1">
      <alignment vertical="top"/>
      <protection/>
    </xf>
    <xf numFmtId="0" fontId="32" fillId="9" borderId="48" xfId="0" applyFont="1" applyFill="1" applyBorder="1" applyAlignment="1" applyProtection="1">
      <alignment vertical="top"/>
      <protection/>
    </xf>
    <xf numFmtId="0" fontId="32" fillId="9" borderId="43" xfId="0" applyFont="1" applyFill="1" applyBorder="1" applyAlignment="1" applyProtection="1">
      <alignment vertical="top"/>
      <protection/>
    </xf>
    <xf numFmtId="0" fontId="18" fillId="9" borderId="43" xfId="46" applyFont="1" applyFill="1" applyBorder="1" applyAlignment="1" applyProtection="1">
      <alignment vertical="top" wrapText="1"/>
      <protection/>
    </xf>
    <xf numFmtId="0" fontId="18" fillId="9" borderId="43" xfId="46" applyFont="1" applyFill="1" applyBorder="1" applyAlignment="1" applyProtection="1">
      <alignment vertical="top"/>
      <protection/>
    </xf>
    <xf numFmtId="0" fontId="25" fillId="9" borderId="43" xfId="46" applyFont="1" applyFill="1" applyBorder="1" applyAlignment="1" applyProtection="1">
      <alignment vertical="top"/>
      <protection/>
    </xf>
    <xf numFmtId="0" fontId="26" fillId="9" borderId="55" xfId="0" applyFont="1" applyFill="1" applyBorder="1" applyAlignment="1" applyProtection="1">
      <alignment vertical="top"/>
      <protection/>
    </xf>
    <xf numFmtId="0" fontId="18" fillId="9" borderId="55" xfId="46" applyFont="1" applyFill="1" applyBorder="1" applyAlignment="1" applyProtection="1">
      <alignment vertical="top" wrapText="1"/>
      <protection/>
    </xf>
    <xf numFmtId="0" fontId="18" fillId="9" borderId="55" xfId="46" applyFont="1" applyFill="1" applyBorder="1" applyAlignment="1" applyProtection="1">
      <alignment vertical="top"/>
      <protection/>
    </xf>
    <xf numFmtId="0" fontId="25" fillId="9" borderId="55" xfId="46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10" fillId="0" borderId="0" xfId="46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vertical="top"/>
      <protection/>
    </xf>
    <xf numFmtId="0" fontId="28" fillId="0" borderId="0" xfId="46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4" fillId="0" borderId="52" xfId="0" applyFont="1" applyFill="1" applyBorder="1" applyAlignment="1" applyProtection="1">
      <alignment/>
      <protection/>
    </xf>
    <xf numFmtId="0" fontId="10" fillId="0" borderId="32" xfId="46" applyFont="1" applyFill="1" applyBorder="1" applyAlignment="1" applyProtection="1">
      <alignment vertical="top" wrapText="1"/>
      <protection/>
    </xf>
    <xf numFmtId="0" fontId="10" fillId="0" borderId="32" xfId="46" applyFont="1" applyFill="1" applyBorder="1" applyAlignment="1" applyProtection="1">
      <alignment vertical="top"/>
      <protection/>
    </xf>
    <xf numFmtId="0" fontId="28" fillId="0" borderId="32" xfId="46" applyFont="1" applyFill="1" applyBorder="1" applyAlignment="1" applyProtection="1">
      <alignment vertical="top"/>
      <protection/>
    </xf>
    <xf numFmtId="0" fontId="23" fillId="0" borderId="33" xfId="0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/>
      <protection/>
    </xf>
    <xf numFmtId="0" fontId="30" fillId="0" borderId="32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30" fillId="0" borderId="32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 horizontal="right"/>
      <protection/>
    </xf>
    <xf numFmtId="0" fontId="24" fillId="0" borderId="56" xfId="0" applyFont="1" applyFill="1" applyBorder="1" applyAlignment="1" applyProtection="1">
      <alignment horizontal="right" vertical="top"/>
      <protection/>
    </xf>
    <xf numFmtId="2" fontId="0" fillId="0" borderId="57" xfId="0" applyNumberFormat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57" xfId="0" applyBorder="1" applyAlignment="1" applyProtection="1">
      <alignment/>
      <protection/>
    </xf>
    <xf numFmtId="0" fontId="24" fillId="0" borderId="58" xfId="0" applyFont="1" applyFill="1" applyBorder="1" applyAlignment="1" applyProtection="1">
      <alignment horizontal="right" vertical="top"/>
      <protection/>
    </xf>
    <xf numFmtId="2" fontId="0" fillId="0" borderId="59" xfId="0" applyNumberForma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24" fillId="0" borderId="60" xfId="0" applyFont="1" applyFill="1" applyBorder="1" applyAlignment="1" applyProtection="1">
      <alignment horizontal="right" vertical="top"/>
      <protection/>
    </xf>
    <xf numFmtId="2" fontId="0" fillId="0" borderId="61" xfId="0" applyNumberFormat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/>
    </xf>
    <xf numFmtId="0" fontId="0" fillId="9" borderId="62" xfId="0" applyFill="1" applyBorder="1" applyAlignment="1" applyProtection="1">
      <alignment/>
      <protection/>
    </xf>
    <xf numFmtId="0" fontId="30" fillId="9" borderId="63" xfId="0" applyFont="1" applyFill="1" applyBorder="1" applyAlignment="1" applyProtection="1">
      <alignment/>
      <protection/>
    </xf>
    <xf numFmtId="0" fontId="0" fillId="9" borderId="64" xfId="0" applyFill="1" applyBorder="1" applyAlignment="1" applyProtection="1">
      <alignment/>
      <protection/>
    </xf>
    <xf numFmtId="0" fontId="0" fillId="9" borderId="65" xfId="0" applyFill="1" applyBorder="1" applyAlignment="1" applyProtection="1">
      <alignment/>
      <protection/>
    </xf>
    <xf numFmtId="0" fontId="0" fillId="9" borderId="66" xfId="0" applyFill="1" applyBorder="1" applyAlignment="1" applyProtection="1">
      <alignment/>
      <protection/>
    </xf>
    <xf numFmtId="0" fontId="30" fillId="9" borderId="55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0" fillId="0" borderId="67" xfId="0" applyNumberFormat="1" applyBorder="1" applyAlignment="1" applyProtection="1">
      <alignment horizontal="right"/>
      <protection locked="0"/>
    </xf>
    <xf numFmtId="4" fontId="0" fillId="0" borderId="68" xfId="0" applyNumberFormat="1" applyBorder="1" applyAlignment="1" applyProtection="1">
      <alignment horizontal="right"/>
      <protection locked="0"/>
    </xf>
    <xf numFmtId="4" fontId="0" fillId="0" borderId="69" xfId="0" applyNumberFormat="1" applyBorder="1" applyAlignment="1" applyProtection="1">
      <alignment horizontal="right"/>
      <protection locked="0"/>
    </xf>
    <xf numFmtId="4" fontId="30" fillId="9" borderId="70" xfId="0" applyNumberFormat="1" applyFont="1" applyFill="1" applyBorder="1" applyAlignment="1" applyProtection="1">
      <alignment horizontal="right"/>
      <protection locked="0"/>
    </xf>
    <xf numFmtId="4" fontId="0" fillId="9" borderId="71" xfId="0" applyNumberFormat="1" applyFill="1" applyBorder="1" applyAlignment="1" applyProtection="1">
      <alignment horizontal="right"/>
      <protection locked="0"/>
    </xf>
    <xf numFmtId="4" fontId="30" fillId="9" borderId="72" xfId="0" applyNumberFormat="1" applyFont="1" applyFill="1" applyBorder="1" applyAlignment="1" applyProtection="1">
      <alignment horizontal="right"/>
      <protection locked="0"/>
    </xf>
    <xf numFmtId="2" fontId="30" fillId="0" borderId="57" xfId="0" applyNumberFormat="1" applyFont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 horizontal="right" vertical="top"/>
      <protection locked="0"/>
    </xf>
    <xf numFmtId="0" fontId="18" fillId="9" borderId="54" xfId="46" applyFont="1" applyFill="1" applyBorder="1" applyAlignment="1" applyProtection="1">
      <alignment vertical="top"/>
      <protection locked="0"/>
    </xf>
    <xf numFmtId="168" fontId="22" fillId="9" borderId="73" xfId="46" applyNumberFormat="1" applyFont="1" applyFill="1" applyBorder="1" applyAlignment="1" applyProtection="1">
      <alignment horizontal="right" vertical="center"/>
      <protection locked="0"/>
    </xf>
    <xf numFmtId="0" fontId="18" fillId="9" borderId="43" xfId="46" applyFont="1" applyFill="1" applyBorder="1" applyAlignment="1" applyProtection="1">
      <alignment vertical="top"/>
      <protection locked="0"/>
    </xf>
    <xf numFmtId="168" fontId="32" fillId="9" borderId="74" xfId="0" applyNumberFormat="1" applyFont="1" applyFill="1" applyBorder="1" applyAlignment="1" applyProtection="1">
      <alignment horizontal="right" vertical="top"/>
      <protection locked="0"/>
    </xf>
    <xf numFmtId="0" fontId="18" fillId="9" borderId="55" xfId="46" applyFont="1" applyFill="1" applyBorder="1" applyAlignment="1" applyProtection="1">
      <alignment vertical="top"/>
      <protection locked="0"/>
    </xf>
    <xf numFmtId="168" fontId="26" fillId="9" borderId="72" xfId="0" applyNumberFormat="1" applyFont="1" applyFill="1" applyBorder="1" applyAlignment="1" applyProtection="1">
      <alignment horizontal="right" vertical="top"/>
      <protection locked="0"/>
    </xf>
    <xf numFmtId="1" fontId="1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64" fontId="5" fillId="0" borderId="0" xfId="0" applyNumberFormat="1" applyFont="1" applyBorder="1" applyAlignment="1" applyProtection="1">
      <alignment vertical="center" wrapText="1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6" fillId="0" borderId="26" xfId="0" applyFont="1" applyBorder="1" applyAlignment="1" applyProtection="1">
      <alignment vertical="center" shrinkToFit="1"/>
      <protection/>
    </xf>
    <xf numFmtId="0" fontId="7" fillId="0" borderId="26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164" fontId="7" fillId="0" borderId="20" xfId="0" applyNumberFormat="1" applyFont="1" applyBorder="1" applyAlignment="1" applyProtection="1">
      <alignment horizontal="right" vertical="center" wrapText="1"/>
      <protection/>
    </xf>
    <xf numFmtId="164" fontId="7" fillId="0" borderId="75" xfId="0" applyNumberFormat="1" applyFont="1" applyBorder="1" applyAlignment="1" applyProtection="1">
      <alignment horizontal="right" vertical="center" wrapText="1"/>
      <protection/>
    </xf>
    <xf numFmtId="164" fontId="0" fillId="0" borderId="75" xfId="0" applyNumberFormat="1" applyBorder="1" applyAlignment="1" applyProtection="1">
      <alignment horizontal="right" vertical="center" wrapText="1"/>
      <protection/>
    </xf>
    <xf numFmtId="164" fontId="0" fillId="0" borderId="21" xfId="0" applyNumberFormat="1" applyBorder="1" applyAlignment="1" applyProtection="1">
      <alignment horizontal="right" vertical="center" wrapText="1"/>
      <protection/>
    </xf>
    <xf numFmtId="0" fontId="4" fillId="9" borderId="17" xfId="0" applyFont="1" applyFill="1" applyBorder="1" applyAlignment="1" applyProtection="1">
      <alignment horizontal="center" vertical="center" wrapText="1"/>
      <protection/>
    </xf>
    <xf numFmtId="0" fontId="0" fillId="9" borderId="16" xfId="0" applyFill="1" applyBorder="1" applyAlignment="1" applyProtection="1">
      <alignment vertical="center"/>
      <protection/>
    </xf>
    <xf numFmtId="0" fontId="9" fillId="9" borderId="17" xfId="0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4" fontId="7" fillId="0" borderId="39" xfId="0" applyNumberFormat="1" applyFont="1" applyBorder="1" applyAlignment="1" applyProtection="1">
      <alignment horizontal="right" vertical="center" wrapText="1"/>
      <protection/>
    </xf>
    <xf numFmtId="164" fontId="9" fillId="9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1" fillId="0" borderId="45" xfId="0" applyNumberFormat="1" applyFont="1" applyBorder="1" applyAlignment="1" applyProtection="1">
      <alignment horizontal="left" vertical="center" wrapText="1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2" fontId="1" fillId="0" borderId="47" xfId="0" applyNumberFormat="1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1" fontId="4" fillId="0" borderId="77" xfId="0" applyNumberFormat="1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vertical="center" wrapText="1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vertical="center" wrapText="1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4" fillId="4" borderId="7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78" xfId="0" applyFont="1" applyBorder="1" applyAlignment="1" applyProtection="1">
      <alignment vertical="center" wrapText="1"/>
      <protection/>
    </xf>
    <xf numFmtId="0" fontId="4" fillId="4" borderId="81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/>
    </xf>
    <xf numFmtId="0" fontId="31" fillId="0" borderId="87" xfId="0" applyFont="1" applyBorder="1" applyAlignment="1" applyProtection="1">
      <alignment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4" fillId="4" borderId="89" xfId="0" applyFont="1" applyFill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vertical="center" wrapText="1"/>
      <protection/>
    </xf>
    <xf numFmtId="0" fontId="13" fillId="4" borderId="83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80" xfId="0" applyFont="1" applyBorder="1" applyAlignment="1" applyProtection="1">
      <alignment horizontal="left" vertical="top" wrapText="1"/>
      <protection/>
    </xf>
    <xf numFmtId="0" fontId="10" fillId="0" borderId="81" xfId="0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81" xfId="0" applyNumberFormat="1" applyFont="1" applyFill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1" fontId="4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" fontId="4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13" xfId="47" applyFont="1" applyBorder="1" applyAlignment="1" applyProtection="1">
      <alignment horizontal="center" vertical="center"/>
      <protection/>
    </xf>
    <xf numFmtId="0" fontId="10" fillId="0" borderId="84" xfId="0" applyFont="1" applyFill="1" applyBorder="1" applyAlignment="1" applyProtection="1">
      <alignment horizontal="left" vertical="center" wrapText="1"/>
      <protection/>
    </xf>
    <xf numFmtId="0" fontId="10" fillId="0" borderId="90" xfId="47" applyFont="1" applyBorder="1" applyAlignment="1" applyProtection="1">
      <alignment horizontal="center" vertical="center"/>
      <protection/>
    </xf>
    <xf numFmtId="1" fontId="4" fillId="0" borderId="9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10" fillId="0" borderId="0" xfId="47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2" xfId="0" applyNumberFormat="1" applyBorder="1" applyAlignment="1" applyProtection="1">
      <alignment vertical="center"/>
      <protection locked="0"/>
    </xf>
    <xf numFmtId="4" fontId="0" fillId="0" borderId="93" xfId="0" applyNumberFormat="1" applyBorder="1" applyAlignment="1" applyProtection="1">
      <alignment vertical="center"/>
      <protection locked="0"/>
    </xf>
    <xf numFmtId="4" fontId="0" fillId="0" borderId="94" xfId="0" applyNumberFormat="1" applyBorder="1" applyAlignment="1" applyProtection="1">
      <alignment vertical="center"/>
      <protection locked="0"/>
    </xf>
    <xf numFmtId="164" fontId="9" fillId="0" borderId="28" xfId="0" applyNumberFormat="1" applyFont="1" applyBorder="1" applyAlignment="1" applyProtection="1">
      <alignment vertical="center"/>
      <protection locked="0"/>
    </xf>
    <xf numFmtId="164" fontId="7" fillId="0" borderId="95" xfId="0" applyNumberFormat="1" applyFont="1" applyBorder="1" applyAlignment="1" applyProtection="1">
      <alignment vertical="center"/>
      <protection locked="0"/>
    </xf>
    <xf numFmtId="166" fontId="9" fillId="9" borderId="28" xfId="0" applyNumberFormat="1" applyFont="1" applyFill="1" applyBorder="1" applyAlignment="1" applyProtection="1">
      <alignment vertical="center"/>
      <protection locked="0"/>
    </xf>
    <xf numFmtId="4" fontId="10" fillId="9" borderId="15" xfId="47" applyNumberFormat="1" applyFont="1" applyFill="1" applyBorder="1" applyAlignment="1" applyProtection="1">
      <alignment vertical="center"/>
      <protection locked="0"/>
    </xf>
    <xf numFmtId="4" fontId="10" fillId="0" borderId="15" xfId="47" applyNumberFormat="1" applyFont="1" applyBorder="1" applyAlignment="1" applyProtection="1">
      <alignment vertical="center"/>
      <protection locked="0"/>
    </xf>
    <xf numFmtId="4" fontId="10" fillId="9" borderId="35" xfId="47" applyNumberFormat="1" applyFont="1" applyFill="1" applyBorder="1" applyAlignment="1" applyProtection="1">
      <alignment vertical="center"/>
      <protection locked="0"/>
    </xf>
    <xf numFmtId="4" fontId="10" fillId="0" borderId="35" xfId="47" applyNumberFormat="1" applyFont="1" applyBorder="1" applyAlignment="1" applyProtection="1">
      <alignment vertical="center"/>
      <protection locked="0"/>
    </xf>
    <xf numFmtId="4" fontId="10" fillId="9" borderId="13" xfId="47" applyNumberFormat="1" applyFont="1" applyFill="1" applyBorder="1" applyAlignment="1" applyProtection="1">
      <alignment vertical="center"/>
      <protection locked="0"/>
    </xf>
    <xf numFmtId="4" fontId="10" fillId="0" borderId="13" xfId="47" applyNumberFormat="1" applyFont="1" applyBorder="1" applyAlignment="1" applyProtection="1">
      <alignment vertical="center"/>
      <protection locked="0"/>
    </xf>
    <xf numFmtId="4" fontId="10" fillId="0" borderId="36" xfId="47" applyNumberFormat="1" applyFont="1" applyBorder="1" applyAlignment="1" applyProtection="1">
      <alignment vertical="center"/>
      <protection locked="0"/>
    </xf>
    <xf numFmtId="2" fontId="4" fillId="9" borderId="16" xfId="0" applyNumberFormat="1" applyFont="1" applyFill="1" applyBorder="1" applyAlignment="1" applyProtection="1">
      <alignment horizontal="right" vertical="center"/>
      <protection locked="0"/>
    </xf>
    <xf numFmtId="168" fontId="5" fillId="9" borderId="14" xfId="0" applyNumberFormat="1" applyFont="1" applyFill="1" applyBorder="1" applyAlignment="1" applyProtection="1">
      <alignment vertical="center"/>
      <protection locked="0"/>
    </xf>
    <xf numFmtId="4" fontId="10" fillId="9" borderId="11" xfId="47" applyNumberFormat="1" applyFont="1" applyFill="1" applyBorder="1" applyAlignment="1" applyProtection="1">
      <alignment vertical="center"/>
      <protection locked="0"/>
    </xf>
    <xf numFmtId="4" fontId="10" fillId="0" borderId="18" xfId="47" applyNumberFormat="1" applyFont="1" applyBorder="1" applyAlignment="1" applyProtection="1">
      <alignment vertical="center"/>
      <protection locked="0"/>
    </xf>
    <xf numFmtId="4" fontId="10" fillId="9" borderId="19" xfId="47" applyNumberFormat="1" applyFont="1" applyFill="1" applyBorder="1" applyAlignment="1" applyProtection="1">
      <alignment vertical="center"/>
      <protection locked="0"/>
    </xf>
    <xf numFmtId="4" fontId="10" fillId="0" borderId="19" xfId="47" applyNumberFormat="1" applyFont="1" applyBorder="1" applyAlignment="1" applyProtection="1">
      <alignment vertical="center"/>
      <protection locked="0"/>
    </xf>
    <xf numFmtId="2" fontId="10" fillId="9" borderId="18" xfId="47" applyNumberFormat="1" applyFont="1" applyFill="1" applyBorder="1" applyAlignment="1" applyProtection="1">
      <alignment vertical="center"/>
      <protection locked="0"/>
    </xf>
    <xf numFmtId="2" fontId="10" fillId="9" borderId="19" xfId="47" applyNumberFormat="1" applyFont="1" applyFill="1" applyBorder="1" applyAlignment="1" applyProtection="1">
      <alignment vertical="center"/>
      <protection locked="0"/>
    </xf>
    <xf numFmtId="4" fontId="10" fillId="9" borderId="15" xfId="47" applyNumberFormat="1" applyFont="1" applyFill="1" applyBorder="1" applyAlignment="1" applyProtection="1">
      <alignment horizontal="right" vertical="center"/>
      <protection locked="0"/>
    </xf>
    <xf numFmtId="4" fontId="10" fillId="9" borderId="13" xfId="47" applyNumberFormat="1" applyFont="1" applyFill="1" applyBorder="1" applyAlignment="1" applyProtection="1">
      <alignment horizontal="right" vertical="center"/>
      <protection locked="0"/>
    </xf>
    <xf numFmtId="4" fontId="10" fillId="9" borderId="19" xfId="47" applyNumberFormat="1" applyFont="1" applyFill="1" applyBorder="1" applyAlignment="1" applyProtection="1">
      <alignment horizontal="right" vertical="center"/>
      <protection locked="0"/>
    </xf>
    <xf numFmtId="4" fontId="10" fillId="9" borderId="35" xfId="47" applyNumberFormat="1" applyFont="1" applyFill="1" applyBorder="1" applyAlignment="1" applyProtection="1">
      <alignment horizontal="right" vertical="center"/>
      <protection locked="0"/>
    </xf>
    <xf numFmtId="4" fontId="10" fillId="0" borderId="37" xfId="47" applyNumberFormat="1" applyFont="1" applyBorder="1" applyAlignment="1" applyProtection="1">
      <alignment vertical="center"/>
      <protection locked="0"/>
    </xf>
    <xf numFmtId="4" fontId="10" fillId="9" borderId="16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9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5" xfId="0" applyNumberFormat="1" applyFont="1" applyBorder="1" applyAlignment="1" applyProtection="1">
      <alignment vertical="center"/>
      <protection locked="0"/>
    </xf>
    <xf numFmtId="4" fontId="10" fillId="9" borderId="12" xfId="0" applyNumberFormat="1" applyFont="1" applyFill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vertical="center"/>
      <protection locked="0"/>
    </xf>
    <xf numFmtId="4" fontId="10" fillId="9" borderId="38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9" borderId="29" xfId="0" applyNumberFormat="1" applyFont="1" applyFill="1" applyBorder="1" applyAlignment="1" applyProtection="1">
      <alignment horizontal="right" vertical="center"/>
      <protection locked="0"/>
    </xf>
    <xf numFmtId="4" fontId="10" fillId="0" borderId="35" xfId="0" applyNumberFormat="1" applyFont="1" applyFill="1" applyBorder="1" applyAlignment="1" applyProtection="1">
      <alignment vertical="center"/>
      <protection locked="0"/>
    </xf>
    <xf numFmtId="4" fontId="10" fillId="9" borderId="26" xfId="47" applyNumberFormat="1" applyFont="1" applyFill="1" applyBorder="1" applyAlignment="1" applyProtection="1">
      <alignment vertical="center"/>
      <protection locked="0"/>
    </xf>
    <xf numFmtId="2" fontId="10" fillId="9" borderId="26" xfId="0" applyNumberFormat="1" applyFont="1" applyFill="1" applyBorder="1" applyAlignment="1" applyProtection="1">
      <alignment horizontal="right" vertical="center"/>
      <protection locked="0"/>
    </xf>
    <xf numFmtId="168" fontId="12" fillId="9" borderId="28" xfId="0" applyNumberFormat="1" applyFont="1" applyFill="1" applyBorder="1" applyAlignment="1" applyProtection="1">
      <alignment vertical="center"/>
      <protection locked="0"/>
    </xf>
    <xf numFmtId="4" fontId="10" fillId="9" borderId="11" xfId="0" applyNumberFormat="1" applyFont="1" applyFill="1" applyBorder="1" applyAlignment="1" applyProtection="1">
      <alignment vertical="center" wrapText="1"/>
      <protection locked="0"/>
    </xf>
    <xf numFmtId="4" fontId="10" fillId="0" borderId="15" xfId="0" applyNumberFormat="1" applyFont="1" applyBorder="1" applyAlignment="1" applyProtection="1">
      <alignment horizontal="right"/>
      <protection locked="0"/>
    </xf>
    <xf numFmtId="4" fontId="10" fillId="9" borderId="12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Border="1" applyAlignment="1" applyProtection="1">
      <alignment horizontal="right"/>
      <protection locked="0"/>
    </xf>
    <xf numFmtId="4" fontId="10" fillId="9" borderId="29" xfId="0" applyNumberFormat="1" applyFont="1" applyFill="1" applyBorder="1" applyAlignment="1" applyProtection="1">
      <alignment vertical="center" wrapText="1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 wrapText="1"/>
      <protection/>
    </xf>
    <xf numFmtId="1" fontId="1" fillId="0" borderId="0" xfId="0" applyNumberFormat="1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9" fillId="9" borderId="16" xfId="0" applyFont="1" applyFill="1" applyBorder="1" applyAlignment="1" applyProtection="1">
      <alignment horizontal="right" vertical="center" wrapText="1"/>
      <protection/>
    </xf>
    <xf numFmtId="0" fontId="1" fillId="9" borderId="16" xfId="0" applyFont="1" applyFill="1" applyBorder="1" applyAlignment="1" applyProtection="1">
      <alignment horizontal="right" vertical="center" wrapText="1"/>
      <protection/>
    </xf>
    <xf numFmtId="0" fontId="1" fillId="9" borderId="14" xfId="0" applyFont="1" applyFill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75" xfId="0" applyFont="1" applyBorder="1" applyAlignment="1" applyProtection="1">
      <alignment vertical="center"/>
      <protection/>
    </xf>
    <xf numFmtId="0" fontId="9" fillId="9" borderId="17" xfId="0" applyFont="1" applyFill="1" applyBorder="1" applyAlignment="1" applyProtection="1">
      <alignment horizontal="left" vertical="center" wrapText="1" shrinkToFit="1"/>
      <protection/>
    </xf>
    <xf numFmtId="0" fontId="0" fillId="0" borderId="16" xfId="0" applyBorder="1" applyAlignment="1" applyProtection="1">
      <alignment horizontal="left" vertical="center" wrapText="1" shrinkToFit="1"/>
      <protection/>
    </xf>
    <xf numFmtId="0" fontId="7" fillId="9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vertical="center" wrapText="1"/>
      <protection/>
    </xf>
    <xf numFmtId="164" fontId="7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right"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7" fillId="0" borderId="22" xfId="0" applyNumberFormat="1" applyFont="1" applyBorder="1" applyAlignment="1" applyProtection="1">
      <alignment horizontal="right" vertical="center" wrapText="1"/>
      <protection/>
    </xf>
    <xf numFmtId="164" fontId="7" fillId="0" borderId="0" xfId="0" applyNumberFormat="1" applyFont="1" applyBorder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 horizontal="right" vertical="center" wrapText="1"/>
      <protection/>
    </xf>
    <xf numFmtId="164" fontId="0" fillId="0" borderId="25" xfId="0" applyNumberFormat="1" applyBorder="1" applyAlignment="1" applyProtection="1">
      <alignment horizontal="right" vertical="center" wrapText="1"/>
      <protection/>
    </xf>
    <xf numFmtId="0" fontId="2" fillId="9" borderId="17" xfId="0" applyFont="1" applyFill="1" applyBorder="1" applyAlignment="1" applyProtection="1">
      <alignment horizontal="left" vertical="center" wrapText="1"/>
      <protection/>
    </xf>
    <xf numFmtId="0" fontId="2" fillId="9" borderId="16" xfId="0" applyFont="1" applyFill="1" applyBorder="1" applyAlignment="1" applyProtection="1">
      <alignment horizontal="left" vertical="center"/>
      <protection/>
    </xf>
    <xf numFmtId="164" fontId="2" fillId="9" borderId="17" xfId="0" applyNumberFormat="1" applyFont="1" applyFill="1" applyBorder="1" applyAlignment="1" applyProtection="1">
      <alignment horizontal="right" vertical="center" wrapText="1"/>
      <protection/>
    </xf>
    <xf numFmtId="164" fontId="2" fillId="9" borderId="16" xfId="0" applyNumberFormat="1" applyFont="1" applyFill="1" applyBorder="1" applyAlignment="1" applyProtection="1">
      <alignment horizontal="right" vertical="center" wrapText="1"/>
      <protection/>
    </xf>
    <xf numFmtId="164" fontId="2" fillId="9" borderId="14" xfId="0" applyNumberFormat="1" applyFont="1" applyFill="1" applyBorder="1" applyAlignment="1" applyProtection="1">
      <alignment horizontal="right" vertical="center" wrapText="1"/>
      <protection/>
    </xf>
    <xf numFmtId="164" fontId="9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9" borderId="14" xfId="0" applyFill="1" applyBorder="1" applyAlignment="1" applyProtection="1">
      <alignment horizontal="right" vertical="center" wrapText="1"/>
      <protection/>
    </xf>
    <xf numFmtId="0" fontId="2" fillId="9" borderId="51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" fillId="9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9" borderId="17" xfId="0" applyFont="1" applyFill="1" applyBorder="1" applyAlignment="1">
      <alignment vertical="center" wrapText="1"/>
    </xf>
    <xf numFmtId="0" fontId="0" fillId="9" borderId="16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 shrinkToFit="1"/>
    </xf>
    <xf numFmtId="0" fontId="35" fillId="0" borderId="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vertical="center"/>
    </xf>
    <xf numFmtId="0" fontId="2" fillId="9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3" xfId="46"/>
    <cellStyle name="Normální 2" xfId="47"/>
    <cellStyle name="Normální 3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_ZAHRADY\2015\Korunn&#237;\aktualizace\HK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KY"/>
      <sheetName val="OBSAH"/>
      <sheetName val="VV_etapa 01"/>
      <sheetName val="ÚSEK_I"/>
      <sheetName val="ÚSEK_II"/>
      <sheetName val="ÚSEK_III_etapa 01"/>
      <sheetName val="VV_etapa 02, 03"/>
      <sheetName val="ÚSEK_III_etapa 02"/>
      <sheetName val="ÚSEK_III_etapa 03"/>
      <sheetName val="ÚSEK_II_VAR2"/>
      <sheetName val="KALKULAČKA"/>
    </sheetNames>
    <sheetDataSet>
      <sheetData sheetId="0">
        <row r="12">
          <cell r="B12" t="str">
            <v>Revize dosadeb v ulici Korunní - Praha 2,3 a 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14.00390625" style="0" customWidth="1"/>
    <col min="6" max="6" width="13.57421875" style="0" bestFit="1" customWidth="1"/>
    <col min="7" max="7" width="11.7109375" style="0" bestFit="1" customWidth="1"/>
  </cols>
  <sheetData>
    <row r="1" spans="1:11" ht="15">
      <c r="A1" s="227"/>
      <c r="B1" s="502"/>
      <c r="C1" s="502"/>
      <c r="D1" s="502"/>
      <c r="E1" s="502"/>
      <c r="F1" s="502"/>
      <c r="G1" s="344"/>
      <c r="H1" s="345"/>
      <c r="I1" s="345"/>
      <c r="J1" s="227"/>
      <c r="K1" s="227"/>
    </row>
    <row r="2" spans="1:11" ht="15">
      <c r="A2" s="227"/>
      <c r="B2" s="346"/>
      <c r="C2" s="347"/>
      <c r="D2" s="348"/>
      <c r="E2" s="349"/>
      <c r="F2" s="350"/>
      <c r="G2" s="350"/>
      <c r="H2" s="345"/>
      <c r="I2" s="345"/>
      <c r="J2" s="227"/>
      <c r="K2" s="227"/>
    </row>
    <row r="3" spans="1:11" ht="15.75">
      <c r="A3" s="227"/>
      <c r="B3" s="351"/>
      <c r="C3" s="352"/>
      <c r="D3" s="353"/>
      <c r="E3" s="353"/>
      <c r="F3" s="354"/>
      <c r="G3" s="354"/>
      <c r="H3" s="345"/>
      <c r="I3" s="345"/>
      <c r="J3" s="227"/>
      <c r="K3" s="227"/>
    </row>
    <row r="4" spans="1:11" ht="20.25">
      <c r="A4" s="227"/>
      <c r="B4" s="503" t="s">
        <v>0</v>
      </c>
      <c r="C4" s="504"/>
      <c r="D4" s="504"/>
      <c r="E4" s="503"/>
      <c r="F4" s="503"/>
      <c r="G4" s="503"/>
      <c r="H4" s="505"/>
      <c r="I4" s="505"/>
      <c r="J4" s="227"/>
      <c r="K4" s="227"/>
    </row>
    <row r="5" spans="1:11" ht="15">
      <c r="A5" s="227"/>
      <c r="B5" s="355"/>
      <c r="C5" s="356"/>
      <c r="D5" s="357"/>
      <c r="E5" s="358"/>
      <c r="F5" s="358"/>
      <c r="G5" s="358"/>
      <c r="H5" s="345"/>
      <c r="I5" s="345"/>
      <c r="J5" s="227"/>
      <c r="K5" s="227"/>
    </row>
    <row r="6" spans="1:11" ht="15">
      <c r="A6" s="227"/>
      <c r="B6" s="355"/>
      <c r="C6" s="359"/>
      <c r="D6" s="357"/>
      <c r="E6" s="360"/>
      <c r="F6" s="360"/>
      <c r="G6" s="360"/>
      <c r="H6" s="345"/>
      <c r="I6" s="345"/>
      <c r="J6" s="227"/>
      <c r="K6" s="227"/>
    </row>
    <row r="7" spans="1:11" ht="15">
      <c r="A7" s="227"/>
      <c r="B7" s="355"/>
      <c r="C7" s="361"/>
      <c r="D7" s="357"/>
      <c r="E7" s="358"/>
      <c r="F7" s="358"/>
      <c r="G7" s="358"/>
      <c r="H7" s="345"/>
      <c r="I7" s="345"/>
      <c r="J7" s="227"/>
      <c r="K7" s="227"/>
    </row>
    <row r="8" spans="1:11" ht="15">
      <c r="A8" s="227"/>
      <c r="B8" s="355"/>
      <c r="C8" s="361"/>
      <c r="D8" s="357"/>
      <c r="E8" s="358"/>
      <c r="F8" s="358"/>
      <c r="G8" s="358"/>
      <c r="H8" s="345"/>
      <c r="I8" s="345"/>
      <c r="J8" s="227"/>
      <c r="K8" s="227"/>
    </row>
    <row r="9" spans="1:11" ht="15">
      <c r="A9" s="227"/>
      <c r="B9" s="355"/>
      <c r="C9" s="362"/>
      <c r="D9" s="363"/>
      <c r="E9" s="360"/>
      <c r="F9" s="358"/>
      <c r="G9" s="358"/>
      <c r="H9" s="345"/>
      <c r="I9" s="345"/>
      <c r="J9" s="227"/>
      <c r="K9" s="227"/>
    </row>
    <row r="10" spans="1:11" ht="15">
      <c r="A10" s="227"/>
      <c r="B10" s="355"/>
      <c r="C10" s="362"/>
      <c r="D10" s="363"/>
      <c r="E10" s="360"/>
      <c r="F10" s="358"/>
      <c r="G10" s="358"/>
      <c r="H10" s="345"/>
      <c r="I10" s="345"/>
      <c r="J10" s="227"/>
      <c r="K10" s="227"/>
    </row>
    <row r="11" spans="1:11" ht="15">
      <c r="A11" s="227"/>
      <c r="B11" s="501" t="s">
        <v>1</v>
      </c>
      <c r="C11" s="501"/>
      <c r="D11" s="501"/>
      <c r="E11" s="501"/>
      <c r="F11" s="501"/>
      <c r="G11" s="364"/>
      <c r="H11" s="345"/>
      <c r="I11" s="345"/>
      <c r="J11" s="227"/>
      <c r="K11" s="227"/>
    </row>
    <row r="12" spans="1:11" ht="15.75">
      <c r="A12" s="227"/>
      <c r="B12" s="506" t="s">
        <v>2</v>
      </c>
      <c r="C12" s="507"/>
      <c r="D12" s="507"/>
      <c r="E12" s="507"/>
      <c r="F12" s="507"/>
      <c r="G12" s="507"/>
      <c r="H12" s="507"/>
      <c r="I12" s="507"/>
      <c r="J12" s="367"/>
      <c r="K12" s="227"/>
    </row>
    <row r="13" spans="1:11" ht="15.75">
      <c r="A13" s="227"/>
      <c r="B13" s="365"/>
      <c r="C13" s="366"/>
      <c r="D13" s="366"/>
      <c r="E13" s="366"/>
      <c r="F13" s="366"/>
      <c r="G13" s="366"/>
      <c r="H13" s="366"/>
      <c r="I13" s="366"/>
      <c r="J13" s="367"/>
      <c r="K13" s="227"/>
    </row>
    <row r="14" spans="1:11" ht="15.75">
      <c r="A14" s="227"/>
      <c r="B14" s="508"/>
      <c r="C14" s="508"/>
      <c r="D14" s="508"/>
      <c r="E14" s="508"/>
      <c r="F14" s="508"/>
      <c r="G14" s="509"/>
      <c r="H14" s="509"/>
      <c r="I14" s="509"/>
      <c r="J14" s="227"/>
      <c r="K14" s="227"/>
    </row>
    <row r="15" spans="1:11" ht="15">
      <c r="A15" s="227"/>
      <c r="B15" s="501"/>
      <c r="C15" s="501"/>
      <c r="D15" s="501"/>
      <c r="E15" s="501"/>
      <c r="F15" s="501"/>
      <c r="G15" s="364"/>
      <c r="H15" s="345"/>
      <c r="I15" s="345"/>
      <c r="J15" s="227"/>
      <c r="K15" s="227"/>
    </row>
    <row r="16" spans="1:11" ht="15">
      <c r="A16" s="227"/>
      <c r="B16" s="510" t="s">
        <v>3</v>
      </c>
      <c r="C16" s="511"/>
      <c r="D16" s="512" t="s">
        <v>206</v>
      </c>
      <c r="E16" s="513"/>
      <c r="F16" s="513"/>
      <c r="G16" s="372" t="s">
        <v>4</v>
      </c>
      <c r="H16" s="373" t="s">
        <v>209</v>
      </c>
      <c r="I16" s="345"/>
      <c r="J16" s="227"/>
      <c r="K16" s="227"/>
    </row>
    <row r="17" spans="1:11" ht="15">
      <c r="A17" s="227"/>
      <c r="B17" s="370"/>
      <c r="C17" s="370"/>
      <c r="D17" s="512" t="s">
        <v>207</v>
      </c>
      <c r="E17" s="513"/>
      <c r="F17" s="513"/>
      <c r="G17" s="372" t="s">
        <v>5</v>
      </c>
      <c r="H17" s="345"/>
      <c r="I17" s="345"/>
      <c r="J17" s="227"/>
      <c r="K17" s="227"/>
    </row>
    <row r="18" spans="1:11" ht="15">
      <c r="A18" s="374"/>
      <c r="B18" s="370"/>
      <c r="C18" s="370"/>
      <c r="D18" s="514" t="s">
        <v>208</v>
      </c>
      <c r="E18" s="505"/>
      <c r="F18" s="505"/>
      <c r="G18" s="372"/>
      <c r="H18" s="371"/>
      <c r="I18" s="371"/>
      <c r="J18" s="375"/>
      <c r="K18" s="374"/>
    </row>
    <row r="19" spans="1:11" ht="15">
      <c r="A19" s="227"/>
      <c r="B19" s="355"/>
      <c r="C19" s="359"/>
      <c r="D19" s="376"/>
      <c r="E19" s="360"/>
      <c r="F19" s="358"/>
      <c r="G19" s="377"/>
      <c r="H19" s="345"/>
      <c r="I19" s="345"/>
      <c r="J19" s="378"/>
      <c r="K19" s="227"/>
    </row>
    <row r="20" spans="1:11" ht="15">
      <c r="A20" s="227"/>
      <c r="B20" s="510" t="s">
        <v>6</v>
      </c>
      <c r="C20" s="511"/>
      <c r="D20" s="512"/>
      <c r="E20" s="515"/>
      <c r="F20" s="515"/>
      <c r="G20" s="372" t="s">
        <v>4</v>
      </c>
      <c r="H20" s="345"/>
      <c r="I20" s="345"/>
      <c r="J20" s="378"/>
      <c r="K20" s="227"/>
    </row>
    <row r="21" spans="1:11" ht="15">
      <c r="A21" s="227"/>
      <c r="B21" s="368"/>
      <c r="C21" s="369"/>
      <c r="D21" s="516"/>
      <c r="E21" s="516"/>
      <c r="F21" s="516"/>
      <c r="G21" s="372" t="s">
        <v>5</v>
      </c>
      <c r="H21" s="345"/>
      <c r="I21" s="345"/>
      <c r="J21" s="378"/>
      <c r="K21" s="227"/>
    </row>
    <row r="22" spans="1:11" ht="15">
      <c r="A22" s="227"/>
      <c r="B22" s="368"/>
      <c r="C22" s="369"/>
      <c r="D22" s="516"/>
      <c r="E22" s="516"/>
      <c r="F22" s="516"/>
      <c r="G22" s="372"/>
      <c r="H22" s="345"/>
      <c r="I22" s="345"/>
      <c r="J22" s="378"/>
      <c r="K22" s="227"/>
    </row>
    <row r="23" spans="1:11" ht="15">
      <c r="A23" s="227"/>
      <c r="B23" s="368"/>
      <c r="C23" s="369"/>
      <c r="D23" s="370"/>
      <c r="E23" s="379"/>
      <c r="F23" s="379"/>
      <c r="G23" s="371"/>
      <c r="H23" s="345"/>
      <c r="I23" s="345"/>
      <c r="J23" s="378"/>
      <c r="K23" s="227"/>
    </row>
    <row r="24" spans="1:11" ht="15">
      <c r="A24" s="227"/>
      <c r="B24" s="398" t="s">
        <v>7</v>
      </c>
      <c r="C24" s="382"/>
      <c r="D24" s="370"/>
      <c r="E24" s="379"/>
      <c r="F24" s="398" t="s">
        <v>8</v>
      </c>
      <c r="G24" s="382"/>
      <c r="H24" s="345"/>
      <c r="I24" s="345"/>
      <c r="J24" s="378"/>
      <c r="K24" s="227"/>
    </row>
    <row r="25" spans="1:11" ht="15">
      <c r="A25" s="227"/>
      <c r="B25" s="368"/>
      <c r="C25" s="369"/>
      <c r="D25" s="370"/>
      <c r="E25" s="379"/>
      <c r="F25" s="379"/>
      <c r="G25" s="371"/>
      <c r="H25" s="345"/>
      <c r="I25" s="345"/>
      <c r="J25" s="378"/>
      <c r="K25" s="227"/>
    </row>
    <row r="26" spans="1:11" ht="15">
      <c r="A26" s="227"/>
      <c r="B26" s="368"/>
      <c r="C26" s="369"/>
      <c r="D26" s="370"/>
      <c r="E26" s="379"/>
      <c r="F26" s="379"/>
      <c r="G26" s="371"/>
      <c r="H26" s="345"/>
      <c r="I26" s="345"/>
      <c r="J26" s="378"/>
      <c r="K26" s="227"/>
    </row>
    <row r="27" spans="1:11" ht="15">
      <c r="A27" s="227"/>
      <c r="B27" s="380"/>
      <c r="C27" s="380"/>
      <c r="D27" s="370"/>
      <c r="E27" s="379"/>
      <c r="F27" s="381"/>
      <c r="G27" s="381"/>
      <c r="H27" s="345"/>
      <c r="I27" s="345"/>
      <c r="J27" s="378"/>
      <c r="K27" s="227"/>
    </row>
    <row r="28" spans="1:11" ht="15">
      <c r="A28" s="227"/>
      <c r="B28" s="368"/>
      <c r="C28" s="369"/>
      <c r="D28" s="370"/>
      <c r="E28" s="379"/>
      <c r="F28" s="379"/>
      <c r="G28" s="379"/>
      <c r="H28" s="345"/>
      <c r="I28" s="345"/>
      <c r="J28" s="378"/>
      <c r="K28" s="227"/>
    </row>
    <row r="29" spans="1:11" ht="15">
      <c r="A29" s="227"/>
      <c r="B29" s="368"/>
      <c r="C29" s="369"/>
      <c r="D29" s="370"/>
      <c r="E29" s="379"/>
      <c r="F29" s="379"/>
      <c r="G29" s="379"/>
      <c r="H29" s="345"/>
      <c r="I29" s="345"/>
      <c r="J29" s="378"/>
      <c r="K29" s="227"/>
    </row>
    <row r="30" spans="1:11" ht="15">
      <c r="A30" s="227"/>
      <c r="B30" s="368"/>
      <c r="C30" s="369"/>
      <c r="D30" s="370"/>
      <c r="E30" s="379"/>
      <c r="F30" s="379"/>
      <c r="G30" s="379"/>
      <c r="H30" s="345"/>
      <c r="I30" s="345"/>
      <c r="J30" s="378"/>
      <c r="K30" s="227"/>
    </row>
    <row r="31" spans="1:11" ht="15">
      <c r="A31" s="227"/>
      <c r="B31" s="387"/>
      <c r="C31" s="388"/>
      <c r="D31" s="388"/>
      <c r="E31" s="388"/>
      <c r="F31" s="389" t="s">
        <v>9</v>
      </c>
      <c r="G31" s="517"/>
      <c r="H31" s="518"/>
      <c r="I31" s="519"/>
      <c r="J31" s="378"/>
      <c r="K31" s="227"/>
    </row>
    <row r="32" spans="1:11" ht="15" customHeight="1">
      <c r="A32" s="227"/>
      <c r="B32" s="520" t="s">
        <v>10</v>
      </c>
      <c r="C32" s="521"/>
      <c r="D32" s="390"/>
      <c r="E32" s="391">
        <v>0.21</v>
      </c>
      <c r="F32" s="383">
        <f>F41</f>
        <v>0</v>
      </c>
      <c r="G32" s="384"/>
      <c r="H32" s="385"/>
      <c r="I32" s="386"/>
      <c r="J32" s="378"/>
      <c r="K32" s="227"/>
    </row>
    <row r="33" spans="1:11" ht="15">
      <c r="A33" s="227"/>
      <c r="B33" s="529" t="s">
        <v>11</v>
      </c>
      <c r="C33" s="530"/>
      <c r="D33" s="390"/>
      <c r="E33" s="391">
        <v>0.21</v>
      </c>
      <c r="F33" s="531">
        <f>F32*0.21</f>
        <v>0</v>
      </c>
      <c r="G33" s="532"/>
      <c r="H33" s="533"/>
      <c r="I33" s="534"/>
      <c r="J33" s="378"/>
      <c r="K33" s="227"/>
    </row>
    <row r="34" spans="1:11" ht="15.75">
      <c r="A34" s="227"/>
      <c r="B34" s="535" t="s">
        <v>12</v>
      </c>
      <c r="C34" s="536"/>
      <c r="D34" s="536"/>
      <c r="E34" s="536"/>
      <c r="F34" s="537">
        <f>F32+F33</f>
        <v>0</v>
      </c>
      <c r="G34" s="538"/>
      <c r="H34" s="538"/>
      <c r="I34" s="539"/>
      <c r="J34" s="378"/>
      <c r="K34" s="227"/>
    </row>
    <row r="35" spans="1:11" ht="15">
      <c r="A35" s="227"/>
      <c r="B35" s="393"/>
      <c r="C35" s="394"/>
      <c r="D35" s="390"/>
      <c r="E35" s="390"/>
      <c r="F35" s="395"/>
      <c r="G35" s="395"/>
      <c r="H35" s="392"/>
      <c r="I35" s="392"/>
      <c r="J35" s="396"/>
      <c r="K35" s="227"/>
    </row>
    <row r="36" spans="1:11" ht="15">
      <c r="A36" s="227"/>
      <c r="B36" s="393"/>
      <c r="C36" s="394"/>
      <c r="D36" s="390"/>
      <c r="E36" s="390"/>
      <c r="F36" s="395"/>
      <c r="G36" s="395"/>
      <c r="H36" s="392"/>
      <c r="I36" s="392"/>
      <c r="J36" s="396"/>
      <c r="K36" s="227"/>
    </row>
    <row r="37" spans="1:11" ht="15.75" customHeight="1">
      <c r="A37" s="227"/>
      <c r="B37" s="506" t="s">
        <v>187</v>
      </c>
      <c r="C37" s="507"/>
      <c r="D37" s="507"/>
      <c r="E37" s="507"/>
      <c r="F37" s="507"/>
      <c r="G37" s="507"/>
      <c r="H37" s="507"/>
      <c r="I37" s="507"/>
      <c r="J37" s="396"/>
      <c r="K37" s="227"/>
    </row>
    <row r="38" spans="1:11" ht="28.5">
      <c r="A38" s="227"/>
      <c r="B38" s="522" t="s">
        <v>182</v>
      </c>
      <c r="C38" s="523"/>
      <c r="D38" s="523"/>
      <c r="E38" s="523"/>
      <c r="F38" s="397" t="s">
        <v>183</v>
      </c>
      <c r="G38" s="397" t="s">
        <v>184</v>
      </c>
      <c r="H38" s="524" t="s">
        <v>13</v>
      </c>
      <c r="I38" s="525"/>
      <c r="J38" s="396"/>
      <c r="K38" s="227"/>
    </row>
    <row r="39" spans="1:11" ht="15">
      <c r="A39" s="227"/>
      <c r="B39" s="399" t="s">
        <v>185</v>
      </c>
      <c r="C39" s="526" t="s">
        <v>189</v>
      </c>
      <c r="D39" s="526"/>
      <c r="E39" s="526"/>
      <c r="F39" s="400">
        <f>ROZPOČET!H92</f>
        <v>0</v>
      </c>
      <c r="G39" s="400">
        <f>F39*0.21</f>
        <v>0</v>
      </c>
      <c r="H39" s="527">
        <f>F39+G39</f>
        <v>0</v>
      </c>
      <c r="I39" s="528"/>
      <c r="J39" s="396"/>
      <c r="K39" s="227"/>
    </row>
    <row r="40" spans="1:11" ht="15">
      <c r="A40" s="227"/>
      <c r="B40" s="399" t="s">
        <v>186</v>
      </c>
      <c r="C40" s="514" t="s">
        <v>188</v>
      </c>
      <c r="D40" s="514"/>
      <c r="E40" s="514"/>
      <c r="F40" s="400">
        <f>'PLÁN PÉČE'!I69</f>
        <v>0</v>
      </c>
      <c r="G40" s="400">
        <f>F40*0.21</f>
        <v>0</v>
      </c>
      <c r="H40" s="527">
        <f>F40+G40</f>
        <v>0</v>
      </c>
      <c r="I40" s="528"/>
      <c r="J40" s="378"/>
      <c r="K40" s="227"/>
    </row>
    <row r="41" spans="1:11" ht="15.75">
      <c r="A41" s="227"/>
      <c r="B41" s="535" t="s">
        <v>168</v>
      </c>
      <c r="C41" s="536"/>
      <c r="D41" s="536"/>
      <c r="E41" s="536"/>
      <c r="F41" s="401">
        <f>SUM(F39:F40)</f>
        <v>0</v>
      </c>
      <c r="G41" s="401">
        <f>SUM(G39:G40)</f>
        <v>0</v>
      </c>
      <c r="H41" s="540">
        <f>SUM(H39:H40)</f>
        <v>0</v>
      </c>
      <c r="I41" s="541"/>
      <c r="J41" s="378"/>
      <c r="K41" s="227"/>
    </row>
    <row r="42" spans="1:11" ht="15">
      <c r="A42" s="227"/>
      <c r="B42" s="393"/>
      <c r="C42" s="394"/>
      <c r="D42" s="402"/>
      <c r="E42" s="390"/>
      <c r="F42" s="395"/>
      <c r="G42" s="395"/>
      <c r="H42" s="403"/>
      <c r="I42" s="403"/>
      <c r="J42" s="378"/>
      <c r="K42" s="227"/>
    </row>
    <row r="43" spans="1:11" ht="15">
      <c r="A43" s="227"/>
      <c r="B43" s="393"/>
      <c r="C43" s="394"/>
      <c r="D43" s="402"/>
      <c r="E43" s="390"/>
      <c r="F43" s="395"/>
      <c r="G43" s="395"/>
      <c r="H43" s="403"/>
      <c r="I43" s="403"/>
      <c r="J43" s="378"/>
      <c r="K43" s="227"/>
    </row>
    <row r="44" spans="1:11" ht="15">
      <c r="A44" s="227"/>
      <c r="B44" s="404" t="s">
        <v>14</v>
      </c>
      <c r="C44" s="404"/>
      <c r="D44" s="404"/>
      <c r="E44" s="404"/>
      <c r="F44" s="395"/>
      <c r="G44" s="395"/>
      <c r="H44" s="403"/>
      <c r="I44" s="403"/>
      <c r="J44" s="227"/>
      <c r="K44" s="227"/>
    </row>
    <row r="45" spans="1:11" ht="1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</row>
  </sheetData>
  <sheetProtection password="9CF8" sheet="1" objects="1" scenarios="1"/>
  <mergeCells count="33">
    <mergeCell ref="C40:E40"/>
    <mergeCell ref="H40:I40"/>
    <mergeCell ref="B41:E41"/>
    <mergeCell ref="H41:I41"/>
    <mergeCell ref="B33:C33"/>
    <mergeCell ref="F33:I33"/>
    <mergeCell ref="B34:E34"/>
    <mergeCell ref="F34:I34"/>
    <mergeCell ref="B37:I37"/>
    <mergeCell ref="B38:E38"/>
    <mergeCell ref="H38:I38"/>
    <mergeCell ref="C39:E39"/>
    <mergeCell ref="H39:I39"/>
    <mergeCell ref="B24:C24"/>
    <mergeCell ref="F24:G24"/>
    <mergeCell ref="F32:I32"/>
    <mergeCell ref="B31:E31"/>
    <mergeCell ref="F31:I31"/>
    <mergeCell ref="B32:C32"/>
    <mergeCell ref="B20:C20"/>
    <mergeCell ref="D20:F20"/>
    <mergeCell ref="D21:F21"/>
    <mergeCell ref="D22:F22"/>
    <mergeCell ref="B16:C16"/>
    <mergeCell ref="D16:F16"/>
    <mergeCell ref="D17:F17"/>
    <mergeCell ref="D18:F18"/>
    <mergeCell ref="B15:F15"/>
    <mergeCell ref="B1:F1"/>
    <mergeCell ref="B4:I4"/>
    <mergeCell ref="B11:F11"/>
    <mergeCell ref="B12:I12"/>
    <mergeCell ref="B14:I14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E44" sqref="E44"/>
    </sheetView>
  </sheetViews>
  <sheetFormatPr defaultColWidth="9.140625" defaultRowHeight="15"/>
  <cols>
    <col min="1" max="1" width="61.421875" style="0" customWidth="1"/>
    <col min="2" max="2" width="3.57421875" style="0" bestFit="1" customWidth="1"/>
    <col min="3" max="3" width="9.00390625" style="0" bestFit="1" customWidth="1"/>
  </cols>
  <sheetData>
    <row r="1" spans="1:8" ht="15.75">
      <c r="A1" s="506" t="s">
        <v>2</v>
      </c>
      <c r="B1" s="507"/>
      <c r="C1" s="507"/>
      <c r="D1" s="507"/>
      <c r="E1" s="507"/>
      <c r="F1" s="507"/>
      <c r="G1" s="507"/>
      <c r="H1" s="507"/>
    </row>
    <row r="2" spans="1:8" ht="16.5" thickBot="1">
      <c r="A2" s="365"/>
      <c r="B2" s="366"/>
      <c r="C2" s="366"/>
      <c r="D2" s="366"/>
      <c r="E2" s="366"/>
      <c r="F2" s="366"/>
      <c r="G2" s="366"/>
      <c r="H2" s="366"/>
    </row>
    <row r="3" spans="1:8" ht="15">
      <c r="A3" s="405" t="s">
        <v>15</v>
      </c>
      <c r="B3" s="406" t="s">
        <v>16</v>
      </c>
      <c r="C3" s="407" t="s">
        <v>17</v>
      </c>
      <c r="D3" s="345"/>
      <c r="E3" s="227"/>
      <c r="F3" s="227"/>
      <c r="G3" s="227"/>
      <c r="H3" s="227"/>
    </row>
    <row r="4" spans="1:8" ht="15">
      <c r="A4" s="542" t="s">
        <v>167</v>
      </c>
      <c r="B4" s="543"/>
      <c r="C4" s="544"/>
      <c r="D4" s="345"/>
      <c r="E4" s="227"/>
      <c r="F4" s="227"/>
      <c r="G4" s="227"/>
      <c r="H4" s="227"/>
    </row>
    <row r="5" spans="1:8" ht="15">
      <c r="A5" s="408" t="s">
        <v>98</v>
      </c>
      <c r="B5" s="409" t="s">
        <v>19</v>
      </c>
      <c r="C5" s="410">
        <v>43</v>
      </c>
      <c r="D5" s="345"/>
      <c r="E5" s="227"/>
      <c r="F5" s="227"/>
      <c r="G5" s="227"/>
      <c r="H5" s="227"/>
    </row>
    <row r="6" spans="1:8" ht="15">
      <c r="A6" s="411" t="s">
        <v>18</v>
      </c>
      <c r="B6" s="412"/>
      <c r="C6" s="413"/>
      <c r="D6" s="345"/>
      <c r="E6" s="227"/>
      <c r="F6" s="227"/>
      <c r="G6" s="227"/>
      <c r="H6" s="227"/>
    </row>
    <row r="7" spans="1:8" ht="15">
      <c r="A7" s="414" t="s">
        <v>79</v>
      </c>
      <c r="B7" s="415" t="s">
        <v>19</v>
      </c>
      <c r="C7" s="416">
        <v>12</v>
      </c>
      <c r="D7" s="345"/>
      <c r="E7" s="227"/>
      <c r="F7" s="227"/>
      <c r="G7" s="227"/>
      <c r="H7" s="227"/>
    </row>
    <row r="8" spans="1:8" ht="15">
      <c r="A8" s="414" t="s">
        <v>78</v>
      </c>
      <c r="B8" s="415" t="s">
        <v>19</v>
      </c>
      <c r="C8" s="416">
        <v>40</v>
      </c>
      <c r="D8" s="345"/>
      <c r="E8" s="227"/>
      <c r="F8" s="227"/>
      <c r="G8" s="227"/>
      <c r="H8" s="227"/>
    </row>
    <row r="9" spans="1:8" ht="15">
      <c r="A9" s="411" t="s">
        <v>99</v>
      </c>
      <c r="B9" s="417" t="s">
        <v>19</v>
      </c>
      <c r="C9" s="416">
        <v>11</v>
      </c>
      <c r="D9" s="345"/>
      <c r="E9" s="227"/>
      <c r="F9" s="227"/>
      <c r="G9" s="227"/>
      <c r="H9" s="227"/>
    </row>
    <row r="10" spans="1:8" ht="15">
      <c r="A10" s="411" t="s">
        <v>100</v>
      </c>
      <c r="B10" s="417" t="s">
        <v>19</v>
      </c>
      <c r="C10" s="416">
        <v>1</v>
      </c>
      <c r="D10" s="345"/>
      <c r="E10" s="227"/>
      <c r="F10" s="227"/>
      <c r="G10" s="227"/>
      <c r="H10" s="227"/>
    </row>
    <row r="11" spans="1:8" ht="15">
      <c r="A11" s="418" t="s">
        <v>101</v>
      </c>
      <c r="B11" s="419" t="s">
        <v>19</v>
      </c>
      <c r="C11" s="420">
        <v>1</v>
      </c>
      <c r="D11" s="345"/>
      <c r="E11" s="227"/>
      <c r="F11" s="227"/>
      <c r="G11" s="227"/>
      <c r="H11" s="227"/>
    </row>
    <row r="12" spans="1:8" ht="15">
      <c r="A12" s="418" t="s">
        <v>204</v>
      </c>
      <c r="B12" s="419" t="s">
        <v>19</v>
      </c>
      <c r="C12" s="420">
        <v>132</v>
      </c>
      <c r="D12" s="345"/>
      <c r="E12" s="227"/>
      <c r="F12" s="227"/>
      <c r="G12" s="227"/>
      <c r="H12" s="227"/>
    </row>
    <row r="13" spans="1:8" ht="15.75" thickBot="1">
      <c r="A13" s="421" t="s">
        <v>205</v>
      </c>
      <c r="B13" s="422" t="s">
        <v>19</v>
      </c>
      <c r="C13" s="423">
        <v>3</v>
      </c>
      <c r="D13" s="345"/>
      <c r="E13" s="227"/>
      <c r="F13" s="227"/>
      <c r="G13" s="227"/>
      <c r="H13" s="227"/>
    </row>
    <row r="14" spans="1:8" ht="15">
      <c r="A14" s="411" t="s">
        <v>170</v>
      </c>
      <c r="B14" s="417" t="s">
        <v>19</v>
      </c>
      <c r="C14" s="424">
        <v>12</v>
      </c>
      <c r="D14" s="425"/>
      <c r="E14" s="227"/>
      <c r="F14" s="227"/>
      <c r="G14" s="227"/>
      <c r="H14" s="227"/>
    </row>
    <row r="15" spans="1:8" ht="15">
      <c r="A15" s="426" t="s">
        <v>102</v>
      </c>
      <c r="B15" s="417" t="s">
        <v>19</v>
      </c>
      <c r="C15" s="424">
        <v>38</v>
      </c>
      <c r="D15" s="425"/>
      <c r="E15" s="227"/>
      <c r="F15" s="227"/>
      <c r="G15" s="227"/>
      <c r="H15" s="227"/>
    </row>
    <row r="16" spans="1:8" ht="15">
      <c r="A16" s="414" t="s">
        <v>171</v>
      </c>
      <c r="B16" s="415" t="s">
        <v>19</v>
      </c>
      <c r="C16" s="427">
        <v>40</v>
      </c>
      <c r="D16" s="425"/>
      <c r="E16" s="227"/>
      <c r="F16" s="227"/>
      <c r="G16" s="227"/>
      <c r="H16" s="227"/>
    </row>
    <row r="17" spans="1:8" ht="15">
      <c r="A17" s="414" t="s">
        <v>18</v>
      </c>
      <c r="B17" s="428"/>
      <c r="C17" s="429"/>
      <c r="D17" s="425"/>
      <c r="E17" s="227"/>
      <c r="F17" s="227"/>
      <c r="G17" s="227"/>
      <c r="H17" s="227"/>
    </row>
    <row r="18" spans="1:8" ht="15">
      <c r="A18" s="430" t="s">
        <v>172</v>
      </c>
      <c r="B18" s="431" t="s">
        <v>19</v>
      </c>
      <c r="C18" s="432">
        <v>40</v>
      </c>
      <c r="D18" s="425"/>
      <c r="E18" s="227"/>
      <c r="F18" s="227"/>
      <c r="G18" s="227"/>
      <c r="H18" s="227"/>
    </row>
    <row r="19" spans="1:8" ht="15">
      <c r="A19" s="433" t="s">
        <v>84</v>
      </c>
      <c r="B19" s="419"/>
      <c r="C19" s="434"/>
      <c r="D19" s="425"/>
      <c r="E19" s="227"/>
      <c r="F19" s="227"/>
      <c r="G19" s="227"/>
      <c r="H19" s="227"/>
    </row>
    <row r="20" spans="1:8" ht="15">
      <c r="A20" s="435" t="s">
        <v>193</v>
      </c>
      <c r="B20" s="436" t="s">
        <v>37</v>
      </c>
      <c r="C20" s="437">
        <v>24</v>
      </c>
      <c r="D20" s="345"/>
      <c r="E20" s="227"/>
      <c r="F20" s="227"/>
      <c r="G20" s="227"/>
      <c r="H20" s="227"/>
    </row>
    <row r="21" spans="1:8" ht="15">
      <c r="A21" s="438" t="s">
        <v>173</v>
      </c>
      <c r="B21" s="436" t="s">
        <v>130</v>
      </c>
      <c r="C21" s="439">
        <v>276</v>
      </c>
      <c r="D21" s="345"/>
      <c r="E21" s="227"/>
      <c r="F21" s="227"/>
      <c r="G21" s="227"/>
      <c r="H21" s="227"/>
    </row>
    <row r="22" spans="1:8" ht="15">
      <c r="A22" s="435" t="s">
        <v>174</v>
      </c>
      <c r="B22" s="440" t="s">
        <v>130</v>
      </c>
      <c r="C22" s="437">
        <v>80</v>
      </c>
      <c r="D22" s="345"/>
      <c r="E22" s="227"/>
      <c r="F22" s="227"/>
      <c r="G22" s="227"/>
      <c r="H22" s="227"/>
    </row>
    <row r="23" spans="1:8" ht="22.5">
      <c r="A23" s="435" t="s">
        <v>116</v>
      </c>
      <c r="B23" s="440" t="s">
        <v>122</v>
      </c>
      <c r="C23" s="437">
        <v>80</v>
      </c>
      <c r="D23" s="345"/>
      <c r="E23" s="227"/>
      <c r="F23" s="227"/>
      <c r="G23" s="227"/>
      <c r="H23" s="227"/>
    </row>
    <row r="24" spans="1:8" ht="22.5">
      <c r="A24" s="435" t="s">
        <v>141</v>
      </c>
      <c r="B24" s="440" t="s">
        <v>48</v>
      </c>
      <c r="C24" s="441">
        <v>172</v>
      </c>
      <c r="D24" s="345"/>
      <c r="E24" s="227"/>
      <c r="F24" s="227"/>
      <c r="G24" s="227"/>
      <c r="H24" s="227"/>
    </row>
    <row r="25" spans="1:8" ht="22.5">
      <c r="A25" s="435" t="s">
        <v>175</v>
      </c>
      <c r="B25" s="440" t="s">
        <v>48</v>
      </c>
      <c r="C25" s="441">
        <v>72</v>
      </c>
      <c r="D25" s="227"/>
      <c r="E25" s="227"/>
      <c r="F25" s="227"/>
      <c r="G25" s="227"/>
      <c r="H25" s="227"/>
    </row>
    <row r="26" spans="1:8" ht="15">
      <c r="A26" s="442" t="s">
        <v>120</v>
      </c>
      <c r="B26" s="443" t="s">
        <v>19</v>
      </c>
      <c r="C26" s="444">
        <v>120</v>
      </c>
      <c r="D26" s="227"/>
      <c r="E26" s="227"/>
      <c r="F26" s="227"/>
      <c r="G26" s="227"/>
      <c r="H26" s="227"/>
    </row>
    <row r="27" spans="1:8" ht="15">
      <c r="A27" s="445" t="s">
        <v>176</v>
      </c>
      <c r="B27" s="446" t="s">
        <v>19</v>
      </c>
      <c r="C27" s="447">
        <v>120</v>
      </c>
      <c r="D27" s="227"/>
      <c r="E27" s="227"/>
      <c r="F27" s="227"/>
      <c r="G27" s="227"/>
      <c r="H27" s="227"/>
    </row>
    <row r="28" spans="1:8" ht="15">
      <c r="A28" s="445" t="s">
        <v>177</v>
      </c>
      <c r="B28" s="446" t="s">
        <v>73</v>
      </c>
      <c r="C28" s="447">
        <v>96</v>
      </c>
      <c r="D28" s="227"/>
      <c r="E28" s="227"/>
      <c r="F28" s="227"/>
      <c r="G28" s="227"/>
      <c r="H28" s="227"/>
    </row>
    <row r="29" spans="1:8" ht="22.5">
      <c r="A29" s="445" t="s">
        <v>178</v>
      </c>
      <c r="B29" s="446" t="s">
        <v>73</v>
      </c>
      <c r="C29" s="447">
        <v>288</v>
      </c>
      <c r="D29" s="227"/>
      <c r="E29" s="227"/>
      <c r="F29" s="227"/>
      <c r="G29" s="227"/>
      <c r="H29" s="227"/>
    </row>
    <row r="30" spans="1:8" ht="15">
      <c r="A30" s="445" t="s">
        <v>118</v>
      </c>
      <c r="B30" s="446" t="s">
        <v>19</v>
      </c>
      <c r="C30" s="447">
        <v>40</v>
      </c>
      <c r="D30" s="227"/>
      <c r="E30" s="227"/>
      <c r="F30" s="227"/>
      <c r="G30" s="227"/>
      <c r="H30" s="227"/>
    </row>
    <row r="31" spans="1:8" ht="15">
      <c r="A31" s="435" t="s">
        <v>179</v>
      </c>
      <c r="B31" s="440" t="s">
        <v>46</v>
      </c>
      <c r="C31" s="437">
        <v>240</v>
      </c>
      <c r="D31" s="227"/>
      <c r="E31" s="227"/>
      <c r="F31" s="227"/>
      <c r="G31" s="227"/>
      <c r="H31" s="227"/>
    </row>
    <row r="32" spans="1:8" ht="15">
      <c r="A32" s="435" t="s">
        <v>112</v>
      </c>
      <c r="B32" s="440" t="s">
        <v>48</v>
      </c>
      <c r="C32" s="437">
        <v>24</v>
      </c>
      <c r="D32" s="227"/>
      <c r="E32" s="227"/>
      <c r="F32" s="227"/>
      <c r="G32" s="227"/>
      <c r="H32" s="227"/>
    </row>
    <row r="33" spans="1:8" ht="15">
      <c r="A33" s="445" t="s">
        <v>180</v>
      </c>
      <c r="B33" s="448" t="s">
        <v>37</v>
      </c>
      <c r="C33" s="447">
        <v>4</v>
      </c>
      <c r="D33" s="227"/>
      <c r="E33" s="227"/>
      <c r="F33" s="227"/>
      <c r="G33" s="227"/>
      <c r="H33" s="227"/>
    </row>
    <row r="34" spans="1:8" ht="23.25" thickBot="1">
      <c r="A34" s="449" t="s">
        <v>159</v>
      </c>
      <c r="B34" s="450" t="s">
        <v>19</v>
      </c>
      <c r="C34" s="451">
        <v>3</v>
      </c>
      <c r="D34" s="227"/>
      <c r="E34" s="227"/>
      <c r="F34" s="227"/>
      <c r="G34" s="227"/>
      <c r="H34" s="227"/>
    </row>
    <row r="35" spans="1:8" ht="15">
      <c r="A35" s="452"/>
      <c r="B35" s="453"/>
      <c r="C35" s="454"/>
      <c r="D35" s="227"/>
      <c r="E35" s="227"/>
      <c r="F35" s="227"/>
      <c r="G35" s="227"/>
      <c r="H35" s="227"/>
    </row>
    <row r="36" spans="1:8" ht="15">
      <c r="A36" s="227"/>
      <c r="B36" s="227"/>
      <c r="C36" s="227"/>
      <c r="D36" s="227"/>
      <c r="E36" s="227"/>
      <c r="F36" s="227"/>
      <c r="G36" s="227"/>
      <c r="H36" s="227"/>
    </row>
  </sheetData>
  <sheetProtection password="9CF8" sheet="1"/>
  <mergeCells count="2">
    <mergeCell ref="A4:C4"/>
    <mergeCell ref="A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.140625" style="0" customWidth="1"/>
    <col min="3" max="3" width="10.57421875" style="0" bestFit="1" customWidth="1"/>
    <col min="4" max="4" width="59.7109375" style="0" bestFit="1" customWidth="1"/>
    <col min="5" max="5" width="3.57421875" style="0" bestFit="1" customWidth="1"/>
    <col min="6" max="6" width="9.00390625" style="0" bestFit="1" customWidth="1"/>
    <col min="7" max="7" width="8.8515625" style="0" bestFit="1" customWidth="1"/>
    <col min="8" max="8" width="13.57421875" style="0" bestFit="1" customWidth="1"/>
    <col min="9" max="9" width="12.7109375" style="0" bestFit="1" customWidth="1"/>
  </cols>
  <sheetData>
    <row r="1" spans="1:9" ht="15.75">
      <c r="A1" s="1"/>
      <c r="B1" s="551" t="str">
        <f>'[1]DESKY'!B12</f>
        <v>Revize dosadeb v ulici Korunní - Praha 2,3 a 10</v>
      </c>
      <c r="C1" s="552"/>
      <c r="D1" s="552"/>
      <c r="E1" s="552"/>
      <c r="F1" s="552"/>
      <c r="G1" s="552"/>
      <c r="H1" s="552"/>
      <c r="I1" s="10"/>
    </row>
    <row r="2" spans="1:9" ht="15">
      <c r="A2" s="1"/>
      <c r="B2" s="11" t="s">
        <v>20</v>
      </c>
      <c r="C2" s="3" t="s">
        <v>21</v>
      </c>
      <c r="D2" s="4" t="s">
        <v>22</v>
      </c>
      <c r="E2" s="12" t="s">
        <v>16</v>
      </c>
      <c r="F2" s="5" t="s">
        <v>17</v>
      </c>
      <c r="G2" s="5" t="s">
        <v>23</v>
      </c>
      <c r="H2" s="5" t="s">
        <v>24</v>
      </c>
      <c r="I2" s="13"/>
    </row>
    <row r="3" spans="1:9" ht="15">
      <c r="A3" s="14"/>
      <c r="B3" s="553" t="s">
        <v>71</v>
      </c>
      <c r="C3" s="554"/>
      <c r="D3" s="554"/>
      <c r="E3" s="554"/>
      <c r="F3" s="554"/>
      <c r="G3" s="554"/>
      <c r="H3" s="554"/>
      <c r="I3" s="13"/>
    </row>
    <row r="4" spans="1:9" ht="15">
      <c r="A4" s="14"/>
      <c r="B4" s="555" t="s">
        <v>25</v>
      </c>
      <c r="C4" s="556"/>
      <c r="D4" s="556"/>
      <c r="E4" s="556"/>
      <c r="F4" s="556"/>
      <c r="G4" s="556"/>
      <c r="H4" s="556"/>
      <c r="I4" s="13"/>
    </row>
    <row r="5" spans="1:9" ht="15">
      <c r="A5" s="14"/>
      <c r="B5" s="557" t="s">
        <v>72</v>
      </c>
      <c r="C5" s="557"/>
      <c r="D5" s="557"/>
      <c r="E5" s="557"/>
      <c r="F5" s="557"/>
      <c r="G5" s="557"/>
      <c r="H5" s="557"/>
      <c r="I5" s="13"/>
    </row>
    <row r="6" spans="1:9" ht="15">
      <c r="A6" s="14"/>
      <c r="B6" s="144"/>
      <c r="C6" s="145"/>
      <c r="D6" s="146" t="s">
        <v>125</v>
      </c>
      <c r="E6" s="173"/>
      <c r="F6" s="173"/>
      <c r="G6" s="173"/>
      <c r="H6" s="174"/>
      <c r="I6" s="13"/>
    </row>
    <row r="7" spans="1:9" ht="15">
      <c r="A7" s="14"/>
      <c r="B7" s="169">
        <v>1</v>
      </c>
      <c r="C7" s="170" t="s">
        <v>44</v>
      </c>
      <c r="D7" s="171" t="s">
        <v>125</v>
      </c>
      <c r="E7" s="172" t="s">
        <v>110</v>
      </c>
      <c r="F7" s="116">
        <v>1</v>
      </c>
      <c r="G7" s="495">
        <v>0</v>
      </c>
      <c r="H7" s="496">
        <f>F7*G7</f>
        <v>0</v>
      </c>
      <c r="I7" s="13"/>
    </row>
    <row r="8" spans="1:9" ht="33.75">
      <c r="A8" s="14"/>
      <c r="B8" s="72">
        <v>2</v>
      </c>
      <c r="C8" s="112" t="s">
        <v>44</v>
      </c>
      <c r="D8" s="142" t="s">
        <v>126</v>
      </c>
      <c r="E8" s="166" t="s">
        <v>110</v>
      </c>
      <c r="F8" s="74">
        <v>1</v>
      </c>
      <c r="G8" s="497">
        <v>0</v>
      </c>
      <c r="H8" s="486">
        <f>F8*G8</f>
        <v>0</v>
      </c>
      <c r="I8" s="13"/>
    </row>
    <row r="9" spans="1:9" ht="15">
      <c r="A9" s="14"/>
      <c r="B9" s="139">
        <v>3</v>
      </c>
      <c r="C9" s="112" t="s">
        <v>44</v>
      </c>
      <c r="D9" s="142" t="s">
        <v>127</v>
      </c>
      <c r="E9" s="166" t="s">
        <v>110</v>
      </c>
      <c r="F9" s="74">
        <v>1</v>
      </c>
      <c r="G9" s="497">
        <v>0</v>
      </c>
      <c r="H9" s="498">
        <f>F9*G9</f>
        <v>0</v>
      </c>
      <c r="I9" s="13"/>
    </row>
    <row r="10" spans="1:9" ht="15">
      <c r="A10" s="14"/>
      <c r="B10" s="72">
        <v>4</v>
      </c>
      <c r="C10" s="112" t="s">
        <v>44</v>
      </c>
      <c r="D10" s="142" t="s">
        <v>158</v>
      </c>
      <c r="E10" s="166" t="s">
        <v>110</v>
      </c>
      <c r="F10" s="74">
        <v>1</v>
      </c>
      <c r="G10" s="497">
        <v>0</v>
      </c>
      <c r="H10" s="498">
        <f>F10*G10</f>
        <v>0</v>
      </c>
      <c r="I10" s="13"/>
    </row>
    <row r="11" spans="1:9" ht="15">
      <c r="A11" s="14"/>
      <c r="B11" s="140">
        <v>5</v>
      </c>
      <c r="C11" s="141" t="s">
        <v>44</v>
      </c>
      <c r="D11" s="143" t="s">
        <v>128</v>
      </c>
      <c r="E11" s="167" t="s">
        <v>110</v>
      </c>
      <c r="F11" s="104">
        <v>1</v>
      </c>
      <c r="G11" s="499">
        <v>0</v>
      </c>
      <c r="H11" s="500">
        <f>F11*G11</f>
        <v>0</v>
      </c>
      <c r="I11" s="210"/>
    </row>
    <row r="12" spans="1:9" ht="15">
      <c r="A12" s="14"/>
      <c r="B12" s="144"/>
      <c r="C12" s="145"/>
      <c r="D12" s="146" t="s">
        <v>129</v>
      </c>
      <c r="E12" s="145"/>
      <c r="F12" s="145"/>
      <c r="G12" s="145"/>
      <c r="H12" s="138"/>
      <c r="I12" s="13"/>
    </row>
    <row r="13" spans="1:9" ht="23.25">
      <c r="A13" s="14"/>
      <c r="B13" s="78">
        <v>6</v>
      </c>
      <c r="C13" s="80" t="s">
        <v>44</v>
      </c>
      <c r="D13" s="81" t="s">
        <v>198</v>
      </c>
      <c r="E13" s="79" t="s">
        <v>19</v>
      </c>
      <c r="F13" s="78">
        <v>132</v>
      </c>
      <c r="G13" s="481">
        <v>0</v>
      </c>
      <c r="H13" s="482">
        <f>F13*G13</f>
        <v>0</v>
      </c>
      <c r="I13" s="87"/>
    </row>
    <row r="14" spans="1:9" ht="23.25">
      <c r="A14" s="14"/>
      <c r="B14" s="147">
        <v>7</v>
      </c>
      <c r="C14" s="76" t="s">
        <v>70</v>
      </c>
      <c r="D14" s="77" t="s">
        <v>69</v>
      </c>
      <c r="E14" s="148" t="s">
        <v>130</v>
      </c>
      <c r="F14" s="118">
        <v>25</v>
      </c>
      <c r="G14" s="483">
        <v>0</v>
      </c>
      <c r="H14" s="484">
        <f>F14*G14</f>
        <v>0</v>
      </c>
      <c r="I14" s="13"/>
    </row>
    <row r="15" spans="1:9" ht="22.5">
      <c r="A15" s="14"/>
      <c r="B15" s="147">
        <v>8</v>
      </c>
      <c r="C15" s="149" t="s">
        <v>26</v>
      </c>
      <c r="D15" s="150" t="s">
        <v>199</v>
      </c>
      <c r="E15" s="90" t="s">
        <v>19</v>
      </c>
      <c r="F15" s="118">
        <v>3</v>
      </c>
      <c r="G15" s="483">
        <v>0</v>
      </c>
      <c r="H15" s="484">
        <f aca="true" t="shared" si="0" ref="H15:H26">F15*G15</f>
        <v>0</v>
      </c>
      <c r="I15" s="13"/>
    </row>
    <row r="16" spans="1:9" ht="15">
      <c r="A16" s="14"/>
      <c r="B16" s="147">
        <v>9</v>
      </c>
      <c r="C16" s="151" t="s">
        <v>27</v>
      </c>
      <c r="D16" s="150" t="s">
        <v>200</v>
      </c>
      <c r="E16" s="90" t="s">
        <v>19</v>
      </c>
      <c r="F16" s="118">
        <v>6</v>
      </c>
      <c r="G16" s="483">
        <v>0</v>
      </c>
      <c r="H16" s="484">
        <f>F16*G16</f>
        <v>0</v>
      </c>
      <c r="I16" s="13"/>
    </row>
    <row r="17" spans="1:9" ht="15">
      <c r="A17" s="14"/>
      <c r="B17" s="147">
        <v>10</v>
      </c>
      <c r="C17" s="7" t="s">
        <v>28</v>
      </c>
      <c r="D17" s="152" t="s">
        <v>201</v>
      </c>
      <c r="E17" s="7" t="s">
        <v>19</v>
      </c>
      <c r="F17" s="71">
        <v>3</v>
      </c>
      <c r="G17" s="485">
        <v>0</v>
      </c>
      <c r="H17" s="486">
        <f t="shared" si="0"/>
        <v>0</v>
      </c>
      <c r="I17" s="13"/>
    </row>
    <row r="18" spans="1:9" ht="22.5">
      <c r="A18" s="14"/>
      <c r="B18" s="153">
        <v>11</v>
      </c>
      <c r="C18" s="154" t="s">
        <v>104</v>
      </c>
      <c r="D18" s="155" t="s">
        <v>132</v>
      </c>
      <c r="E18" s="156" t="s">
        <v>19</v>
      </c>
      <c r="F18" s="157">
        <v>15</v>
      </c>
      <c r="G18" s="487">
        <v>0</v>
      </c>
      <c r="H18" s="488">
        <f t="shared" si="0"/>
        <v>0</v>
      </c>
      <c r="I18" s="13"/>
    </row>
    <row r="19" spans="1:9" ht="22.5">
      <c r="A19" s="14"/>
      <c r="B19" s="158">
        <v>12</v>
      </c>
      <c r="C19" s="90" t="s">
        <v>105</v>
      </c>
      <c r="D19" s="150" t="s">
        <v>133</v>
      </c>
      <c r="E19" s="159" t="s">
        <v>19</v>
      </c>
      <c r="F19" s="118">
        <v>11</v>
      </c>
      <c r="G19" s="483">
        <v>0</v>
      </c>
      <c r="H19" s="484">
        <f>F19*G19</f>
        <v>0</v>
      </c>
      <c r="I19" s="13"/>
    </row>
    <row r="20" spans="1:9" ht="15">
      <c r="A20" s="14"/>
      <c r="B20" s="72">
        <v>13</v>
      </c>
      <c r="C20" s="7" t="s">
        <v>106</v>
      </c>
      <c r="D20" s="152" t="s">
        <v>134</v>
      </c>
      <c r="E20" s="99" t="s">
        <v>19</v>
      </c>
      <c r="F20" s="71">
        <v>5</v>
      </c>
      <c r="G20" s="485">
        <v>0</v>
      </c>
      <c r="H20" s="486">
        <f t="shared" si="0"/>
        <v>0</v>
      </c>
      <c r="I20" s="13"/>
    </row>
    <row r="21" spans="1:9" ht="15">
      <c r="A21" s="14"/>
      <c r="B21" s="158">
        <v>14</v>
      </c>
      <c r="C21" s="7" t="s">
        <v>107</v>
      </c>
      <c r="D21" s="152" t="s">
        <v>135</v>
      </c>
      <c r="E21" s="99" t="s">
        <v>19</v>
      </c>
      <c r="F21" s="71">
        <v>2</v>
      </c>
      <c r="G21" s="485">
        <v>0</v>
      </c>
      <c r="H21" s="486">
        <f t="shared" si="0"/>
        <v>0</v>
      </c>
      <c r="I21" s="13"/>
    </row>
    <row r="22" spans="1:9" ht="15">
      <c r="A22" s="14"/>
      <c r="B22" s="72">
        <v>15</v>
      </c>
      <c r="C22" s="7" t="s">
        <v>108</v>
      </c>
      <c r="D22" s="152" t="s">
        <v>136</v>
      </c>
      <c r="E22" s="99" t="s">
        <v>19</v>
      </c>
      <c r="F22" s="71">
        <v>2</v>
      </c>
      <c r="G22" s="485">
        <v>0</v>
      </c>
      <c r="H22" s="489">
        <f t="shared" si="0"/>
        <v>0</v>
      </c>
      <c r="I22" s="13"/>
    </row>
    <row r="23" spans="1:9" ht="15">
      <c r="A23" s="14"/>
      <c r="B23" s="158">
        <v>16</v>
      </c>
      <c r="C23" s="88" t="s">
        <v>109</v>
      </c>
      <c r="D23" s="160" t="s">
        <v>131</v>
      </c>
      <c r="E23" s="161" t="s">
        <v>19</v>
      </c>
      <c r="F23" s="105">
        <v>3</v>
      </c>
      <c r="G23" s="490">
        <v>0</v>
      </c>
      <c r="H23" s="491">
        <f t="shared" si="0"/>
        <v>0</v>
      </c>
      <c r="I23" s="13"/>
    </row>
    <row r="24" spans="1:9" ht="15">
      <c r="A24" s="14"/>
      <c r="B24" s="72">
        <v>17</v>
      </c>
      <c r="C24" s="7" t="s">
        <v>44</v>
      </c>
      <c r="D24" s="152" t="s">
        <v>124</v>
      </c>
      <c r="E24" s="72" t="s">
        <v>48</v>
      </c>
      <c r="F24" s="71">
        <v>6</v>
      </c>
      <c r="G24" s="485">
        <v>0</v>
      </c>
      <c r="H24" s="491">
        <f t="shared" si="0"/>
        <v>0</v>
      </c>
      <c r="I24" s="13"/>
    </row>
    <row r="25" spans="1:9" ht="15">
      <c r="A25" s="14"/>
      <c r="B25" s="158">
        <v>18</v>
      </c>
      <c r="C25" s="7" t="s">
        <v>44</v>
      </c>
      <c r="D25" s="152" t="s">
        <v>150</v>
      </c>
      <c r="E25" s="99" t="s">
        <v>110</v>
      </c>
      <c r="F25" s="71">
        <v>1</v>
      </c>
      <c r="G25" s="485">
        <v>0</v>
      </c>
      <c r="H25" s="489">
        <f t="shared" si="0"/>
        <v>0</v>
      </c>
      <c r="I25" s="13"/>
    </row>
    <row r="26" spans="1:9" ht="15">
      <c r="A26" s="14"/>
      <c r="B26" s="168">
        <v>19</v>
      </c>
      <c r="C26" s="108" t="s">
        <v>29</v>
      </c>
      <c r="D26" s="109" t="s">
        <v>30</v>
      </c>
      <c r="E26" s="110" t="s">
        <v>31</v>
      </c>
      <c r="F26" s="111">
        <v>30</v>
      </c>
      <c r="G26" s="492">
        <v>0</v>
      </c>
      <c r="H26" s="467">
        <f t="shared" si="0"/>
        <v>0</v>
      </c>
      <c r="I26" s="210"/>
    </row>
    <row r="27" spans="1:9" ht="15">
      <c r="A27" s="14"/>
      <c r="B27" s="162"/>
      <c r="C27" s="163"/>
      <c r="D27" s="164" t="s">
        <v>32</v>
      </c>
      <c r="E27" s="163"/>
      <c r="F27" s="165"/>
      <c r="G27" s="493"/>
      <c r="H27" s="494">
        <f>SUM(H7:H26)</f>
        <v>0</v>
      </c>
      <c r="I27" s="210"/>
    </row>
    <row r="28" spans="1:9" ht="15">
      <c r="A28" s="18"/>
      <c r="B28" s="19"/>
      <c r="C28" s="20"/>
      <c r="D28" s="21"/>
      <c r="E28" s="20"/>
      <c r="F28" s="22"/>
      <c r="G28" s="23"/>
      <c r="H28" s="24"/>
      <c r="I28" s="25"/>
    </row>
    <row r="29" spans="1:9" ht="15">
      <c r="A29" s="14"/>
      <c r="B29" s="545" t="s">
        <v>33</v>
      </c>
      <c r="C29" s="558"/>
      <c r="D29" s="558"/>
      <c r="E29" s="558"/>
      <c r="F29" s="558"/>
      <c r="G29" s="558"/>
      <c r="H29" s="559"/>
      <c r="I29" s="13"/>
    </row>
    <row r="30" spans="1:9" ht="15">
      <c r="A30" s="14"/>
      <c r="B30" s="168">
        <v>20</v>
      </c>
      <c r="C30" s="129" t="s">
        <v>45</v>
      </c>
      <c r="D30" s="130" t="s">
        <v>146</v>
      </c>
      <c r="E30" s="131" t="s">
        <v>19</v>
      </c>
      <c r="F30" s="132">
        <v>40</v>
      </c>
      <c r="G30" s="479">
        <v>0</v>
      </c>
      <c r="H30" s="480">
        <f>F30*G30</f>
        <v>0</v>
      </c>
      <c r="I30" s="210"/>
    </row>
    <row r="31" spans="1:9" ht="15.75">
      <c r="A31" s="14"/>
      <c r="B31" s="133"/>
      <c r="C31" s="134"/>
      <c r="D31" s="187" t="s">
        <v>119</v>
      </c>
      <c r="E31" s="135"/>
      <c r="F31" s="136"/>
      <c r="G31" s="137"/>
      <c r="H31" s="123"/>
      <c r="I31" s="13"/>
    </row>
    <row r="32" spans="1:9" ht="22.5">
      <c r="A32" s="14"/>
      <c r="B32" s="16">
        <v>21</v>
      </c>
      <c r="C32" s="106" t="s">
        <v>138</v>
      </c>
      <c r="D32" s="190" t="s">
        <v>155</v>
      </c>
      <c r="E32" s="106" t="s">
        <v>19</v>
      </c>
      <c r="F32" s="38">
        <v>40</v>
      </c>
      <c r="G32" s="476">
        <v>0</v>
      </c>
      <c r="H32" s="462">
        <f>F32*G32</f>
        <v>0</v>
      </c>
      <c r="I32" s="13"/>
    </row>
    <row r="33" spans="1:9" ht="15">
      <c r="A33" s="14"/>
      <c r="B33" s="16">
        <v>22</v>
      </c>
      <c r="C33" s="106" t="s">
        <v>45</v>
      </c>
      <c r="D33" s="190" t="s">
        <v>154</v>
      </c>
      <c r="E33" s="72" t="s">
        <v>37</v>
      </c>
      <c r="F33" s="38">
        <v>240</v>
      </c>
      <c r="G33" s="476">
        <v>0</v>
      </c>
      <c r="H33" s="462">
        <f aca="true" t="shared" si="1" ref="H33:H55">F33*G33</f>
        <v>0</v>
      </c>
      <c r="I33" s="13"/>
    </row>
    <row r="34" spans="1:9" ht="15">
      <c r="A34" s="14"/>
      <c r="B34" s="16">
        <v>23</v>
      </c>
      <c r="C34" s="69" t="s">
        <v>45</v>
      </c>
      <c r="D34" s="70" t="s">
        <v>147</v>
      </c>
      <c r="E34" s="71" t="s">
        <v>130</v>
      </c>
      <c r="F34" s="71">
        <v>400</v>
      </c>
      <c r="G34" s="477">
        <v>0</v>
      </c>
      <c r="H34" s="462">
        <f t="shared" si="1"/>
        <v>0</v>
      </c>
      <c r="I34" s="13"/>
    </row>
    <row r="35" spans="1:9" ht="22.5">
      <c r="A35" s="14"/>
      <c r="B35" s="16">
        <v>24</v>
      </c>
      <c r="C35" s="69" t="s">
        <v>45</v>
      </c>
      <c r="D35" s="70" t="s">
        <v>77</v>
      </c>
      <c r="E35" s="71" t="s">
        <v>19</v>
      </c>
      <c r="F35" s="71">
        <v>40</v>
      </c>
      <c r="G35" s="477">
        <v>0</v>
      </c>
      <c r="H35" s="462">
        <f t="shared" si="1"/>
        <v>0</v>
      </c>
      <c r="I35" s="13"/>
    </row>
    <row r="36" spans="1:9" ht="15">
      <c r="A36" s="14"/>
      <c r="B36" s="16">
        <v>25</v>
      </c>
      <c r="C36" s="69" t="s">
        <v>47</v>
      </c>
      <c r="D36" s="70" t="s">
        <v>190</v>
      </c>
      <c r="E36" s="72" t="s">
        <v>37</v>
      </c>
      <c r="F36" s="71">
        <v>24</v>
      </c>
      <c r="G36" s="477">
        <v>0</v>
      </c>
      <c r="H36" s="462">
        <f t="shared" si="1"/>
        <v>0</v>
      </c>
      <c r="I36" s="13"/>
    </row>
    <row r="37" spans="1:9" ht="15">
      <c r="A37" s="14"/>
      <c r="B37" s="16">
        <v>26</v>
      </c>
      <c r="C37" s="69" t="s">
        <v>45</v>
      </c>
      <c r="D37" s="73" t="s">
        <v>75</v>
      </c>
      <c r="E37" s="72" t="s">
        <v>130</v>
      </c>
      <c r="F37" s="72">
        <v>276</v>
      </c>
      <c r="G37" s="477">
        <v>0</v>
      </c>
      <c r="H37" s="462">
        <f t="shared" si="1"/>
        <v>0</v>
      </c>
      <c r="I37" s="13"/>
    </row>
    <row r="38" spans="1:9" ht="15">
      <c r="A38" s="14"/>
      <c r="B38" s="16">
        <v>27</v>
      </c>
      <c r="C38" s="69" t="s">
        <v>47</v>
      </c>
      <c r="D38" s="73" t="s">
        <v>148</v>
      </c>
      <c r="E38" s="72" t="s">
        <v>130</v>
      </c>
      <c r="F38" s="72">
        <v>276</v>
      </c>
      <c r="G38" s="477">
        <v>0</v>
      </c>
      <c r="H38" s="462">
        <f t="shared" si="1"/>
        <v>0</v>
      </c>
      <c r="I38" s="13"/>
    </row>
    <row r="39" spans="1:9" ht="22.5">
      <c r="A39" s="14"/>
      <c r="B39" s="16">
        <v>28</v>
      </c>
      <c r="C39" s="74" t="s">
        <v>49</v>
      </c>
      <c r="D39" s="70" t="s">
        <v>82</v>
      </c>
      <c r="E39" s="71" t="s">
        <v>73</v>
      </c>
      <c r="F39" s="71">
        <v>80</v>
      </c>
      <c r="G39" s="477">
        <v>0</v>
      </c>
      <c r="H39" s="462">
        <f t="shared" si="1"/>
        <v>0</v>
      </c>
      <c r="I39" s="13"/>
    </row>
    <row r="40" spans="1:9" ht="22.5">
      <c r="A40" s="14"/>
      <c r="B40" s="16">
        <v>29</v>
      </c>
      <c r="C40" s="74" t="s">
        <v>47</v>
      </c>
      <c r="D40" s="191" t="s">
        <v>139</v>
      </c>
      <c r="E40" s="71" t="s">
        <v>130</v>
      </c>
      <c r="F40" s="71">
        <v>80</v>
      </c>
      <c r="G40" s="477">
        <v>0</v>
      </c>
      <c r="H40" s="462">
        <f t="shared" si="1"/>
        <v>0</v>
      </c>
      <c r="I40" s="13"/>
    </row>
    <row r="41" spans="1:9" ht="22.5">
      <c r="A41" s="14"/>
      <c r="B41" s="16">
        <v>30</v>
      </c>
      <c r="C41" s="30" t="s">
        <v>34</v>
      </c>
      <c r="D41" s="28" t="s">
        <v>35</v>
      </c>
      <c r="E41" s="27" t="s">
        <v>19</v>
      </c>
      <c r="F41" s="29">
        <v>40</v>
      </c>
      <c r="G41" s="465">
        <v>0</v>
      </c>
      <c r="H41" s="462">
        <f t="shared" si="1"/>
        <v>0</v>
      </c>
      <c r="I41" s="13"/>
    </row>
    <row r="42" spans="1:9" ht="15">
      <c r="A42" s="14"/>
      <c r="B42" s="16">
        <v>31</v>
      </c>
      <c r="C42" s="85" t="s">
        <v>45</v>
      </c>
      <c r="D42" s="86" t="s">
        <v>140</v>
      </c>
      <c r="E42" s="71" t="s">
        <v>19</v>
      </c>
      <c r="F42" s="71">
        <v>80</v>
      </c>
      <c r="G42" s="465">
        <v>0</v>
      </c>
      <c r="H42" s="462">
        <f t="shared" si="1"/>
        <v>0</v>
      </c>
      <c r="I42" s="13"/>
    </row>
    <row r="43" spans="1:9" ht="22.5">
      <c r="A43" s="14"/>
      <c r="B43" s="16">
        <v>32</v>
      </c>
      <c r="C43" s="74" t="s">
        <v>47</v>
      </c>
      <c r="D43" s="70" t="s">
        <v>191</v>
      </c>
      <c r="E43" s="71" t="s">
        <v>122</v>
      </c>
      <c r="F43" s="71">
        <v>80</v>
      </c>
      <c r="G43" s="465">
        <v>0</v>
      </c>
      <c r="H43" s="462">
        <f t="shared" si="1"/>
        <v>0</v>
      </c>
      <c r="I43" s="13"/>
    </row>
    <row r="44" spans="1:9" ht="22.5">
      <c r="A44" s="14"/>
      <c r="B44" s="16">
        <v>33</v>
      </c>
      <c r="C44" s="85" t="s">
        <v>45</v>
      </c>
      <c r="D44" s="191" t="s">
        <v>192</v>
      </c>
      <c r="E44" s="71" t="s">
        <v>19</v>
      </c>
      <c r="F44" s="71">
        <v>80</v>
      </c>
      <c r="G44" s="465">
        <v>0</v>
      </c>
      <c r="H44" s="462">
        <f t="shared" si="1"/>
        <v>0</v>
      </c>
      <c r="I44" s="13"/>
    </row>
    <row r="45" spans="1:9" ht="22.5">
      <c r="A45" s="14"/>
      <c r="B45" s="16">
        <v>34</v>
      </c>
      <c r="C45" s="74" t="s">
        <v>47</v>
      </c>
      <c r="D45" s="70" t="s">
        <v>141</v>
      </c>
      <c r="E45" s="71" t="s">
        <v>37</v>
      </c>
      <c r="F45" s="75">
        <v>172</v>
      </c>
      <c r="G45" s="465">
        <v>0</v>
      </c>
      <c r="H45" s="462">
        <f t="shared" si="1"/>
        <v>0</v>
      </c>
      <c r="I45" s="13"/>
    </row>
    <row r="46" spans="1:9" ht="22.5">
      <c r="A46" s="14"/>
      <c r="B46" s="16">
        <v>35</v>
      </c>
      <c r="C46" s="74" t="s">
        <v>47</v>
      </c>
      <c r="D46" s="70" t="s">
        <v>142</v>
      </c>
      <c r="E46" s="71" t="s">
        <v>37</v>
      </c>
      <c r="F46" s="75">
        <v>72</v>
      </c>
      <c r="G46" s="465">
        <v>0</v>
      </c>
      <c r="H46" s="462">
        <f t="shared" si="1"/>
        <v>0</v>
      </c>
      <c r="I46" s="13"/>
    </row>
    <row r="47" spans="1:9" ht="15">
      <c r="A47" s="14"/>
      <c r="B47" s="16">
        <v>36</v>
      </c>
      <c r="C47" s="27" t="s">
        <v>68</v>
      </c>
      <c r="D47" s="31" t="s">
        <v>111</v>
      </c>
      <c r="E47" s="30" t="s">
        <v>19</v>
      </c>
      <c r="F47" s="29">
        <v>40</v>
      </c>
      <c r="G47" s="465">
        <v>0</v>
      </c>
      <c r="H47" s="462">
        <f t="shared" si="1"/>
        <v>0</v>
      </c>
      <c r="I47" s="13"/>
    </row>
    <row r="48" spans="1:9" ht="22.5">
      <c r="A48" s="14"/>
      <c r="B48" s="16">
        <v>37</v>
      </c>
      <c r="C48" s="71" t="s">
        <v>47</v>
      </c>
      <c r="D48" s="82" t="s">
        <v>120</v>
      </c>
      <c r="E48" s="83" t="s">
        <v>19</v>
      </c>
      <c r="F48" s="84">
        <v>120</v>
      </c>
      <c r="G48" s="476">
        <v>0</v>
      </c>
      <c r="H48" s="462">
        <f t="shared" si="1"/>
        <v>0</v>
      </c>
      <c r="I48" s="13"/>
    </row>
    <row r="49" spans="1:9" ht="15">
      <c r="A49" s="14"/>
      <c r="B49" s="16">
        <v>38</v>
      </c>
      <c r="C49" s="71" t="s">
        <v>47</v>
      </c>
      <c r="D49" s="9" t="s">
        <v>117</v>
      </c>
      <c r="E49" s="26" t="s">
        <v>19</v>
      </c>
      <c r="F49" s="43">
        <v>120</v>
      </c>
      <c r="G49" s="477">
        <v>0</v>
      </c>
      <c r="H49" s="462">
        <f t="shared" si="1"/>
        <v>0</v>
      </c>
      <c r="I49" s="13"/>
    </row>
    <row r="50" spans="1:9" ht="15">
      <c r="A50" s="14"/>
      <c r="B50" s="16">
        <v>39</v>
      </c>
      <c r="C50" s="71" t="s">
        <v>47</v>
      </c>
      <c r="D50" s="9" t="s">
        <v>151</v>
      </c>
      <c r="E50" s="26" t="s">
        <v>73</v>
      </c>
      <c r="F50" s="43">
        <v>96</v>
      </c>
      <c r="G50" s="477">
        <v>0</v>
      </c>
      <c r="H50" s="462">
        <f t="shared" si="1"/>
        <v>0</v>
      </c>
      <c r="I50" s="13"/>
    </row>
    <row r="51" spans="1:9" ht="15">
      <c r="A51" s="14"/>
      <c r="B51" s="16">
        <v>40</v>
      </c>
      <c r="C51" s="85" t="s">
        <v>45</v>
      </c>
      <c r="D51" s="9" t="s">
        <v>152</v>
      </c>
      <c r="E51" s="26" t="s">
        <v>19</v>
      </c>
      <c r="F51" s="43">
        <v>40</v>
      </c>
      <c r="G51" s="477">
        <v>0</v>
      </c>
      <c r="H51" s="466">
        <f t="shared" si="1"/>
        <v>0</v>
      </c>
      <c r="I51" s="13"/>
    </row>
    <row r="52" spans="1:9" ht="22.5">
      <c r="A52" s="14"/>
      <c r="B52" s="16">
        <v>41</v>
      </c>
      <c r="C52" s="71" t="s">
        <v>47</v>
      </c>
      <c r="D52" s="9" t="s">
        <v>153</v>
      </c>
      <c r="E52" s="26" t="s">
        <v>73</v>
      </c>
      <c r="F52" s="43">
        <v>288</v>
      </c>
      <c r="G52" s="477">
        <v>0</v>
      </c>
      <c r="H52" s="462">
        <f t="shared" si="1"/>
        <v>0</v>
      </c>
      <c r="I52" s="13"/>
    </row>
    <row r="53" spans="1:9" ht="15">
      <c r="A53" s="14"/>
      <c r="B53" s="16">
        <v>42</v>
      </c>
      <c r="C53" s="27" t="s">
        <v>36</v>
      </c>
      <c r="D53" s="31" t="s">
        <v>76</v>
      </c>
      <c r="E53" s="30" t="s">
        <v>19</v>
      </c>
      <c r="F53" s="29">
        <v>40</v>
      </c>
      <c r="G53" s="465">
        <v>0</v>
      </c>
      <c r="H53" s="462">
        <f t="shared" si="1"/>
        <v>0</v>
      </c>
      <c r="I53" s="13"/>
    </row>
    <row r="54" spans="1:9" ht="15">
      <c r="A54" s="14"/>
      <c r="B54" s="16">
        <v>43</v>
      </c>
      <c r="C54" s="71" t="s">
        <v>47</v>
      </c>
      <c r="D54" s="9" t="s">
        <v>118</v>
      </c>
      <c r="E54" s="26" t="s">
        <v>19</v>
      </c>
      <c r="F54" s="43">
        <v>40</v>
      </c>
      <c r="G54" s="477">
        <v>0</v>
      </c>
      <c r="H54" s="462">
        <f t="shared" si="1"/>
        <v>0</v>
      </c>
      <c r="I54" s="210"/>
    </row>
    <row r="55" spans="1:9" ht="22.5">
      <c r="A55" s="14"/>
      <c r="B55" s="16">
        <v>44</v>
      </c>
      <c r="C55" s="203" t="s">
        <v>45</v>
      </c>
      <c r="D55" s="44" t="s">
        <v>164</v>
      </c>
      <c r="E55" s="211" t="s">
        <v>19</v>
      </c>
      <c r="F55" s="212">
        <v>40</v>
      </c>
      <c r="G55" s="478">
        <v>0</v>
      </c>
      <c r="H55" s="473">
        <f t="shared" si="1"/>
        <v>0</v>
      </c>
      <c r="I55" s="210"/>
    </row>
    <row r="56" spans="1:9" ht="15">
      <c r="A56" s="14"/>
      <c r="B56" s="119"/>
      <c r="C56" s="17"/>
      <c r="D56" s="188" t="s">
        <v>143</v>
      </c>
      <c r="E56" s="128"/>
      <c r="F56" s="128"/>
      <c r="G56" s="122"/>
      <c r="H56" s="123"/>
      <c r="I56" s="13"/>
    </row>
    <row r="57" spans="1:9" ht="15">
      <c r="A57" s="14"/>
      <c r="B57" s="16">
        <v>45</v>
      </c>
      <c r="C57" s="126" t="s">
        <v>74</v>
      </c>
      <c r="D57" s="127" t="s">
        <v>83</v>
      </c>
      <c r="E57" s="126" t="s">
        <v>130</v>
      </c>
      <c r="F57" s="126">
        <v>240</v>
      </c>
      <c r="G57" s="461">
        <v>0</v>
      </c>
      <c r="H57" s="462">
        <f aca="true" t="shared" si="2" ref="H57:H62">F57*G57</f>
        <v>0</v>
      </c>
      <c r="I57" s="13"/>
    </row>
    <row r="58" spans="1:9" ht="15">
      <c r="A58" s="15"/>
      <c r="B58" s="8">
        <v>46</v>
      </c>
      <c r="C58" s="71" t="s">
        <v>45</v>
      </c>
      <c r="D58" s="191" t="s">
        <v>144</v>
      </c>
      <c r="E58" s="71" t="s">
        <v>130</v>
      </c>
      <c r="F58" s="71">
        <v>240</v>
      </c>
      <c r="G58" s="465">
        <v>0</v>
      </c>
      <c r="H58" s="462">
        <f t="shared" si="2"/>
        <v>0</v>
      </c>
      <c r="I58" s="13"/>
    </row>
    <row r="59" spans="1:9" ht="15">
      <c r="A59" s="15"/>
      <c r="B59" s="16">
        <v>47</v>
      </c>
      <c r="C59" s="71" t="s">
        <v>47</v>
      </c>
      <c r="D59" s="70" t="s">
        <v>145</v>
      </c>
      <c r="E59" s="71" t="s">
        <v>130</v>
      </c>
      <c r="F59" s="71">
        <v>240</v>
      </c>
      <c r="G59" s="465">
        <v>0</v>
      </c>
      <c r="H59" s="462">
        <f t="shared" si="2"/>
        <v>0</v>
      </c>
      <c r="I59" s="13"/>
    </row>
    <row r="60" spans="1:9" ht="15">
      <c r="A60" s="15"/>
      <c r="B60" s="8">
        <v>48</v>
      </c>
      <c r="C60" s="74" t="s">
        <v>47</v>
      </c>
      <c r="D60" s="70" t="s">
        <v>112</v>
      </c>
      <c r="E60" s="71" t="s">
        <v>37</v>
      </c>
      <c r="F60" s="71">
        <v>24</v>
      </c>
      <c r="G60" s="465">
        <v>0</v>
      </c>
      <c r="H60" s="466">
        <f t="shared" si="2"/>
        <v>0</v>
      </c>
      <c r="I60" s="13"/>
    </row>
    <row r="61" spans="1:9" ht="22.5">
      <c r="A61" s="14"/>
      <c r="B61" s="16">
        <v>49</v>
      </c>
      <c r="C61" s="106" t="s">
        <v>45</v>
      </c>
      <c r="D61" s="192" t="s">
        <v>156</v>
      </c>
      <c r="E61" s="106" t="s">
        <v>37</v>
      </c>
      <c r="F61" s="107">
        <v>4</v>
      </c>
      <c r="G61" s="461">
        <v>0</v>
      </c>
      <c r="H61" s="462">
        <f t="shared" si="2"/>
        <v>0</v>
      </c>
      <c r="I61" s="13"/>
    </row>
    <row r="62" spans="1:9" ht="15">
      <c r="A62" s="14"/>
      <c r="B62" s="8">
        <v>50</v>
      </c>
      <c r="C62" s="113" t="s">
        <v>38</v>
      </c>
      <c r="D62" s="114" t="s">
        <v>169</v>
      </c>
      <c r="E62" s="113" t="s">
        <v>19</v>
      </c>
      <c r="F62" s="115">
        <v>40</v>
      </c>
      <c r="G62" s="463">
        <v>0</v>
      </c>
      <c r="H62" s="462">
        <f t="shared" si="2"/>
        <v>0</v>
      </c>
      <c r="I62" s="210"/>
    </row>
    <row r="63" spans="1:9" ht="15">
      <c r="A63" s="14"/>
      <c r="B63" s="119"/>
      <c r="C63" s="120"/>
      <c r="D63" s="189" t="s">
        <v>137</v>
      </c>
      <c r="E63" s="121"/>
      <c r="F63" s="121"/>
      <c r="G63" s="122"/>
      <c r="H63" s="123"/>
      <c r="I63" s="13"/>
    </row>
    <row r="64" spans="1:9" ht="22.5">
      <c r="A64" s="14"/>
      <c r="B64" s="16">
        <v>51</v>
      </c>
      <c r="C64" s="116" t="s">
        <v>45</v>
      </c>
      <c r="D64" s="117" t="s">
        <v>121</v>
      </c>
      <c r="E64" s="118" t="s">
        <v>19</v>
      </c>
      <c r="F64" s="118">
        <v>3</v>
      </c>
      <c r="G64" s="461">
        <v>0</v>
      </c>
      <c r="H64" s="462">
        <f>F64*G64</f>
        <v>0</v>
      </c>
      <c r="I64" s="13"/>
    </row>
    <row r="65" spans="1:9" ht="22.5">
      <c r="A65" s="14"/>
      <c r="B65" s="100">
        <v>52</v>
      </c>
      <c r="C65" s="201" t="s">
        <v>47</v>
      </c>
      <c r="D65" s="202" t="s">
        <v>159</v>
      </c>
      <c r="E65" s="203" t="s">
        <v>19</v>
      </c>
      <c r="F65" s="203">
        <v>3</v>
      </c>
      <c r="G65" s="472">
        <v>0</v>
      </c>
      <c r="H65" s="473">
        <f>F65*G65</f>
        <v>0</v>
      </c>
      <c r="I65" s="210"/>
    </row>
    <row r="66" spans="1:9" ht="15">
      <c r="A66" s="14"/>
      <c r="B66" s="98"/>
      <c r="C66" s="193"/>
      <c r="D66" s="207" t="s">
        <v>161</v>
      </c>
      <c r="E66" s="194"/>
      <c r="F66" s="194"/>
      <c r="G66" s="122"/>
      <c r="H66" s="204"/>
      <c r="I66" s="13"/>
    </row>
    <row r="67" spans="1:9" ht="15">
      <c r="A67" s="14"/>
      <c r="B67" s="205">
        <v>53</v>
      </c>
      <c r="C67" s="195" t="s">
        <v>45</v>
      </c>
      <c r="D67" s="196" t="s">
        <v>162</v>
      </c>
      <c r="E67" s="197" t="s">
        <v>19</v>
      </c>
      <c r="F67" s="208">
        <v>1</v>
      </c>
      <c r="G67" s="474">
        <v>0</v>
      </c>
      <c r="H67" s="471">
        <f>F67*G67</f>
        <v>0</v>
      </c>
      <c r="I67" s="13"/>
    </row>
    <row r="68" spans="1:9" ht="15">
      <c r="A68" s="14"/>
      <c r="B68" s="206">
        <v>54</v>
      </c>
      <c r="C68" s="198" t="s">
        <v>45</v>
      </c>
      <c r="D68" s="199" t="s">
        <v>163</v>
      </c>
      <c r="E68" s="200" t="s">
        <v>19</v>
      </c>
      <c r="F68" s="209">
        <v>1</v>
      </c>
      <c r="G68" s="475">
        <v>0</v>
      </c>
      <c r="H68" s="473">
        <f>F68*G68</f>
        <v>0</v>
      </c>
      <c r="I68" s="210"/>
    </row>
    <row r="69" spans="1:9" ht="15">
      <c r="A69" s="14"/>
      <c r="B69" s="119"/>
      <c r="C69" s="120"/>
      <c r="D69" s="189" t="s">
        <v>123</v>
      </c>
      <c r="E69" s="121"/>
      <c r="F69" s="121"/>
      <c r="G69" s="122"/>
      <c r="H69" s="123"/>
      <c r="I69" s="13"/>
    </row>
    <row r="70" spans="1:9" ht="22.5">
      <c r="A70" s="14"/>
      <c r="B70" s="16">
        <v>55</v>
      </c>
      <c r="C70" s="106" t="s">
        <v>45</v>
      </c>
      <c r="D70" s="124" t="s">
        <v>114</v>
      </c>
      <c r="E70" s="106" t="s">
        <v>110</v>
      </c>
      <c r="F70" s="125">
        <v>1</v>
      </c>
      <c r="G70" s="461">
        <v>0</v>
      </c>
      <c r="H70" s="462">
        <f>F70*G70</f>
        <v>0</v>
      </c>
      <c r="I70" s="13"/>
    </row>
    <row r="71" spans="1:9" ht="15">
      <c r="A71" s="14"/>
      <c r="B71" s="100">
        <v>56</v>
      </c>
      <c r="C71" s="101" t="s">
        <v>45</v>
      </c>
      <c r="D71" s="102" t="s">
        <v>157</v>
      </c>
      <c r="E71" s="101" t="s">
        <v>110</v>
      </c>
      <c r="F71" s="103">
        <v>1</v>
      </c>
      <c r="G71" s="472">
        <v>0</v>
      </c>
      <c r="H71" s="473">
        <f>F71*G71</f>
        <v>0</v>
      </c>
      <c r="I71" s="210"/>
    </row>
    <row r="72" spans="1:9" ht="15">
      <c r="A72" s="14"/>
      <c r="B72" s="32"/>
      <c r="C72" s="33"/>
      <c r="D72" s="34" t="s">
        <v>39</v>
      </c>
      <c r="E72" s="33"/>
      <c r="F72" s="35"/>
      <c r="G72" s="468"/>
      <c r="H72" s="469">
        <f>SUM(H30:H71)</f>
        <v>0</v>
      </c>
      <c r="I72" s="210"/>
    </row>
    <row r="73" spans="1:9" ht="15">
      <c r="A73" s="18"/>
      <c r="B73" s="36"/>
      <c r="C73" s="20"/>
      <c r="D73" s="21"/>
      <c r="E73" s="20"/>
      <c r="F73" s="22"/>
      <c r="G73" s="23"/>
      <c r="H73" s="24"/>
      <c r="I73" s="25"/>
    </row>
    <row r="74" spans="1:9" ht="15">
      <c r="A74" s="14"/>
      <c r="B74" s="545" t="s">
        <v>40</v>
      </c>
      <c r="C74" s="546"/>
      <c r="D74" s="546"/>
      <c r="E74" s="546"/>
      <c r="F74" s="546"/>
      <c r="G74" s="546"/>
      <c r="H74" s="547"/>
      <c r="I74" s="13"/>
    </row>
    <row r="75" spans="1:9" ht="15">
      <c r="A75" s="14"/>
      <c r="B75" s="37">
        <v>57</v>
      </c>
      <c r="C75" s="6" t="s">
        <v>47</v>
      </c>
      <c r="D75" s="44" t="s">
        <v>115</v>
      </c>
      <c r="E75" s="38" t="s">
        <v>19</v>
      </c>
      <c r="F75" s="39">
        <v>40</v>
      </c>
      <c r="G75" s="470">
        <v>0</v>
      </c>
      <c r="H75" s="471">
        <f>F75*G75</f>
        <v>0</v>
      </c>
      <c r="I75" s="2"/>
    </row>
    <row r="76" spans="1:9" ht="15">
      <c r="A76" s="14"/>
      <c r="B76" s="40"/>
      <c r="C76" s="33"/>
      <c r="D76" s="34" t="s">
        <v>39</v>
      </c>
      <c r="E76" s="33"/>
      <c r="F76" s="35"/>
      <c r="G76" s="468"/>
      <c r="H76" s="469">
        <f>SUM(H75:H75)</f>
        <v>0</v>
      </c>
      <c r="I76" s="13"/>
    </row>
    <row r="77" spans="1:9" ht="15">
      <c r="A77" s="14"/>
      <c r="B77" s="19"/>
      <c r="C77" s="20"/>
      <c r="D77" s="21"/>
      <c r="E77" s="20"/>
      <c r="F77" s="22"/>
      <c r="G77" s="23"/>
      <c r="H77" s="213"/>
      <c r="I77" s="13"/>
    </row>
    <row r="78" spans="1:9" ht="15">
      <c r="A78" s="14"/>
      <c r="B78" s="545" t="s">
        <v>194</v>
      </c>
      <c r="C78" s="558"/>
      <c r="D78" s="558"/>
      <c r="E78" s="558"/>
      <c r="F78" s="558"/>
      <c r="G78" s="558"/>
      <c r="H78" s="559"/>
      <c r="I78" s="13"/>
    </row>
    <row r="79" spans="1:9" ht="15">
      <c r="A79" s="14"/>
      <c r="B79" s="220"/>
      <c r="C79" s="221"/>
      <c r="D79" s="222" t="s">
        <v>203</v>
      </c>
      <c r="E79" s="17"/>
      <c r="F79" s="223"/>
      <c r="G79" s="122"/>
      <c r="H79" s="123"/>
      <c r="I79" s="13"/>
    </row>
    <row r="80" spans="1:9" ht="45">
      <c r="A80" s="14"/>
      <c r="B80" s="16">
        <v>58</v>
      </c>
      <c r="C80" s="116" t="s">
        <v>45</v>
      </c>
      <c r="D80" s="117" t="s">
        <v>202</v>
      </c>
      <c r="E80" s="118" t="s">
        <v>19</v>
      </c>
      <c r="F80" s="118">
        <v>3</v>
      </c>
      <c r="G80" s="461">
        <v>0</v>
      </c>
      <c r="H80" s="462">
        <f>F80*G80</f>
        <v>0</v>
      </c>
      <c r="I80" s="13"/>
    </row>
    <row r="81" spans="1:9" ht="15">
      <c r="A81" s="14"/>
      <c r="B81" s="8">
        <v>59</v>
      </c>
      <c r="C81" s="74" t="s">
        <v>45</v>
      </c>
      <c r="D81" s="214" t="s">
        <v>195</v>
      </c>
      <c r="E81" s="105" t="s">
        <v>130</v>
      </c>
      <c r="F81" s="105">
        <v>9.49</v>
      </c>
      <c r="G81" s="463">
        <v>0</v>
      </c>
      <c r="H81" s="464">
        <f>F81*G81</f>
        <v>0</v>
      </c>
      <c r="I81" s="13"/>
    </row>
    <row r="82" spans="1:9" ht="15">
      <c r="A82" s="14"/>
      <c r="B82" s="8">
        <v>60</v>
      </c>
      <c r="C82" s="74" t="s">
        <v>45</v>
      </c>
      <c r="D82" s="215" t="s">
        <v>196</v>
      </c>
      <c r="E82" s="27" t="s">
        <v>31</v>
      </c>
      <c r="F82" s="218">
        <v>1.5</v>
      </c>
      <c r="G82" s="465">
        <v>0</v>
      </c>
      <c r="H82" s="466">
        <f>F82*G82</f>
        <v>0</v>
      </c>
      <c r="I82" s="13"/>
    </row>
    <row r="83" spans="1:9" ht="15">
      <c r="A83" s="14"/>
      <c r="B83" s="100">
        <v>64</v>
      </c>
      <c r="C83" s="216" t="s">
        <v>29</v>
      </c>
      <c r="D83" s="217" t="s">
        <v>30</v>
      </c>
      <c r="E83" s="106" t="s">
        <v>31</v>
      </c>
      <c r="F83" s="219">
        <v>1.5</v>
      </c>
      <c r="G83" s="461">
        <v>0</v>
      </c>
      <c r="H83" s="467">
        <f>F83*G83</f>
        <v>0</v>
      </c>
      <c r="I83" s="13"/>
    </row>
    <row r="84" spans="1:9" ht="15">
      <c r="A84" s="14"/>
      <c r="B84" s="32"/>
      <c r="C84" s="33"/>
      <c r="D84" s="34" t="s">
        <v>197</v>
      </c>
      <c r="E84" s="33"/>
      <c r="F84" s="35"/>
      <c r="G84" s="468"/>
      <c r="H84" s="469">
        <f>SUM(H80:H83)</f>
        <v>0</v>
      </c>
      <c r="I84" s="13"/>
    </row>
    <row r="85" spans="1:9" ht="15">
      <c r="A85" s="14"/>
      <c r="B85" s="19"/>
      <c r="C85" s="20"/>
      <c r="D85" s="21"/>
      <c r="E85" s="20"/>
      <c r="F85" s="22"/>
      <c r="G85" s="23"/>
      <c r="H85" s="213"/>
      <c r="I85" s="13"/>
    </row>
    <row r="86" spans="1:9" ht="15">
      <c r="A86" s="41"/>
      <c r="B86" s="45"/>
      <c r="C86" s="46"/>
      <c r="D86" s="548" t="s">
        <v>113</v>
      </c>
      <c r="E86" s="549"/>
      <c r="F86" s="549"/>
      <c r="G86" s="549"/>
      <c r="H86" s="550"/>
      <c r="I86" s="42"/>
    </row>
    <row r="87" spans="1:9" ht="15">
      <c r="A87" s="41"/>
      <c r="B87" s="47"/>
      <c r="C87" s="48"/>
      <c r="D87" s="49" t="s">
        <v>25</v>
      </c>
      <c r="E87" s="50"/>
      <c r="F87" s="51"/>
      <c r="G87" s="52"/>
      <c r="H87" s="455">
        <f>H27</f>
        <v>0</v>
      </c>
      <c r="I87" s="42"/>
    </row>
    <row r="88" spans="1:9" ht="15">
      <c r="A88" s="41"/>
      <c r="B88" s="47"/>
      <c r="C88" s="48"/>
      <c r="D88" s="53" t="s">
        <v>33</v>
      </c>
      <c r="E88" s="54"/>
      <c r="F88" s="55"/>
      <c r="G88" s="56"/>
      <c r="H88" s="456">
        <f>H72</f>
        <v>0</v>
      </c>
      <c r="I88" s="42"/>
    </row>
    <row r="89" spans="1:9" ht="15">
      <c r="A89" s="41"/>
      <c r="B89" s="47"/>
      <c r="C89" s="48"/>
      <c r="D89" s="53" t="s">
        <v>40</v>
      </c>
      <c r="E89" s="54"/>
      <c r="F89" s="55"/>
      <c r="G89" s="56"/>
      <c r="H89" s="456">
        <f>H76</f>
        <v>0</v>
      </c>
      <c r="I89" s="42"/>
    </row>
    <row r="90" spans="1:9" ht="15">
      <c r="A90" s="41"/>
      <c r="B90" s="47"/>
      <c r="C90" s="48"/>
      <c r="D90" s="53" t="s">
        <v>194</v>
      </c>
      <c r="E90" s="54"/>
      <c r="F90" s="55"/>
      <c r="G90" s="56"/>
      <c r="H90" s="456">
        <f>H84</f>
        <v>0</v>
      </c>
      <c r="I90" s="42"/>
    </row>
    <row r="91" spans="1:9" ht="15.75" thickBot="1">
      <c r="A91" s="41"/>
      <c r="B91" s="47"/>
      <c r="C91" s="48"/>
      <c r="D91" s="183" t="s">
        <v>181</v>
      </c>
      <c r="E91" s="184"/>
      <c r="F91" s="185"/>
      <c r="G91" s="186"/>
      <c r="H91" s="457">
        <f>SUM(H87:H90)*0.1</f>
        <v>0</v>
      </c>
      <c r="I91" s="42"/>
    </row>
    <row r="92" spans="1:9" ht="15.75" thickTop="1">
      <c r="A92" s="41"/>
      <c r="B92" s="47"/>
      <c r="C92" s="57"/>
      <c r="D92" s="58" t="s">
        <v>41</v>
      </c>
      <c r="E92" s="59"/>
      <c r="F92" s="60"/>
      <c r="G92" s="61"/>
      <c r="H92" s="458">
        <f>SUM(H87:H91)</f>
        <v>0</v>
      </c>
      <c r="I92" s="42"/>
    </row>
    <row r="93" spans="1:9" ht="15.75" thickBot="1">
      <c r="A93" s="41"/>
      <c r="B93" s="47"/>
      <c r="C93" s="57"/>
      <c r="D93" s="179" t="s">
        <v>42</v>
      </c>
      <c r="E93" s="180"/>
      <c r="F93" s="181"/>
      <c r="G93" s="182"/>
      <c r="H93" s="459">
        <f>H92*0.21</f>
        <v>0</v>
      </c>
      <c r="I93" s="42"/>
    </row>
    <row r="94" spans="1:9" ht="15">
      <c r="A94" s="41"/>
      <c r="B94" s="62"/>
      <c r="C94" s="63"/>
      <c r="D94" s="175" t="s">
        <v>43</v>
      </c>
      <c r="E94" s="176"/>
      <c r="F94" s="177"/>
      <c r="G94" s="178"/>
      <c r="H94" s="460">
        <f>SUM(H92:H93)</f>
        <v>0</v>
      </c>
      <c r="I94" s="42"/>
    </row>
    <row r="95" spans="1:9" ht="15">
      <c r="A95" s="41"/>
      <c r="B95" s="41"/>
      <c r="C95" s="48"/>
      <c r="D95" s="64"/>
      <c r="E95" s="65"/>
      <c r="F95" s="66"/>
      <c r="G95" s="67"/>
      <c r="H95" s="68"/>
      <c r="I95" s="42"/>
    </row>
    <row r="96" spans="1:9" ht="15">
      <c r="A96" s="41"/>
      <c r="B96" s="41" t="s">
        <v>149</v>
      </c>
      <c r="C96" s="48"/>
      <c r="D96" s="64"/>
      <c r="E96" s="65"/>
      <c r="F96" s="66"/>
      <c r="G96" s="67"/>
      <c r="H96" s="68"/>
      <c r="I96" s="42"/>
    </row>
  </sheetData>
  <sheetProtection password="9CF8" sheet="1" objects="1" scenarios="1"/>
  <protectedRanges>
    <protectedRange sqref="G80:G83" name="Oblast5"/>
    <protectedRange sqref="G75" name="Oblast4"/>
    <protectedRange sqref="G30:G71" name="Oblast3"/>
    <protectedRange sqref="G30:G71" name="Oblast2"/>
    <protectedRange sqref="G7:G26" name="Oblast1"/>
  </protectedRanges>
  <mergeCells count="8">
    <mergeCell ref="B74:H74"/>
    <mergeCell ref="D86:H86"/>
    <mergeCell ref="B1:H1"/>
    <mergeCell ref="B3:H3"/>
    <mergeCell ref="B4:H4"/>
    <mergeCell ref="B5:H5"/>
    <mergeCell ref="B29:H29"/>
    <mergeCell ref="B78:H78"/>
  </mergeCells>
  <printOptions/>
  <pageMargins left="0.1968503937007874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  <headerFooter alignWithMargins="0">
    <oddFooter>&amp;C&amp;F&amp;RStránka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74"/>
  <sheetViews>
    <sheetView zoomScalePageLayoutView="0" workbookViewId="0" topLeftCell="A7">
      <selection activeCell="F7" sqref="F7"/>
    </sheetView>
  </sheetViews>
  <sheetFormatPr defaultColWidth="9.140625" defaultRowHeight="15"/>
  <cols>
    <col min="1" max="1" width="5.00390625" style="0" customWidth="1"/>
    <col min="2" max="2" width="9.8515625" style="0" customWidth="1"/>
    <col min="3" max="3" width="53.140625" style="0" customWidth="1"/>
    <col min="4" max="4" width="4.28125" style="0" bestFit="1" customWidth="1"/>
    <col min="5" max="5" width="6.140625" style="0" bestFit="1" customWidth="1"/>
    <col min="6" max="6" width="7.7109375" style="0" bestFit="1" customWidth="1"/>
    <col min="7" max="7" width="6.7109375" style="0" bestFit="1" customWidth="1"/>
    <col min="8" max="8" width="11.421875" style="0" bestFit="1" customWidth="1"/>
    <col min="9" max="9" width="13.140625" style="89" bestFit="1" customWidth="1"/>
  </cols>
  <sheetData>
    <row r="1" spans="1:10" ht="20.25">
      <c r="A1" s="560" t="s">
        <v>2</v>
      </c>
      <c r="B1" s="560"/>
      <c r="C1" s="560"/>
      <c r="D1" s="560"/>
      <c r="E1" s="560"/>
      <c r="F1" s="560"/>
      <c r="G1" s="560"/>
      <c r="H1" s="560"/>
      <c r="I1" s="560"/>
      <c r="J1" s="227"/>
    </row>
    <row r="2" spans="1:10" ht="15">
      <c r="A2" s="228" t="s">
        <v>50</v>
      </c>
      <c r="B2" s="229"/>
      <c r="C2" s="230"/>
      <c r="D2" s="231"/>
      <c r="E2" s="231"/>
      <c r="F2" s="231"/>
      <c r="G2" s="231"/>
      <c r="H2" s="231"/>
      <c r="I2" s="232"/>
      <c r="J2" s="227"/>
    </row>
    <row r="3" spans="1:10" ht="15.75" thickBot="1">
      <c r="A3" s="233"/>
      <c r="B3" s="229"/>
      <c r="C3" s="230"/>
      <c r="D3" s="231"/>
      <c r="E3" s="231"/>
      <c r="F3" s="231"/>
      <c r="G3" s="231"/>
      <c r="H3" s="231"/>
      <c r="I3" s="232"/>
      <c r="J3" s="227"/>
    </row>
    <row r="4" spans="1:10" ht="24">
      <c r="A4" s="234" t="s">
        <v>103</v>
      </c>
      <c r="B4" s="235" t="s">
        <v>51</v>
      </c>
      <c r="C4" s="235" t="s">
        <v>52</v>
      </c>
      <c r="D4" s="235" t="s">
        <v>53</v>
      </c>
      <c r="E4" s="235" t="s">
        <v>54</v>
      </c>
      <c r="F4" s="235" t="s">
        <v>55</v>
      </c>
      <c r="G4" s="235" t="s">
        <v>85</v>
      </c>
      <c r="H4" s="235" t="s">
        <v>56</v>
      </c>
      <c r="I4" s="236" t="s">
        <v>13</v>
      </c>
      <c r="J4" s="227"/>
    </row>
    <row r="5" spans="1:10" ht="15">
      <c r="A5" s="237" t="s">
        <v>58</v>
      </c>
      <c r="B5" s="238"/>
      <c r="C5" s="239"/>
      <c r="D5" s="238"/>
      <c r="E5" s="238"/>
      <c r="F5" s="238"/>
      <c r="G5" s="238"/>
      <c r="H5" s="238"/>
      <c r="I5" s="240"/>
      <c r="J5" s="227"/>
    </row>
    <row r="6" spans="1:10" ht="24">
      <c r="A6" s="241"/>
      <c r="B6" s="242" t="s">
        <v>44</v>
      </c>
      <c r="C6" s="243" t="s">
        <v>59</v>
      </c>
      <c r="D6" s="242" t="s">
        <v>46</v>
      </c>
      <c r="E6" s="242">
        <v>4</v>
      </c>
      <c r="F6" s="242">
        <v>4</v>
      </c>
      <c r="G6" s="242">
        <v>40</v>
      </c>
      <c r="H6" s="225">
        <v>0</v>
      </c>
      <c r="I6" s="97">
        <f>E6*F6*G6*H6</f>
        <v>0</v>
      </c>
      <c r="J6" s="227"/>
    </row>
    <row r="7" spans="1:10" ht="24">
      <c r="A7" s="241"/>
      <c r="B7" s="242" t="s">
        <v>44</v>
      </c>
      <c r="C7" s="243" t="s">
        <v>165</v>
      </c>
      <c r="D7" s="242" t="s">
        <v>19</v>
      </c>
      <c r="E7" s="242">
        <v>1</v>
      </c>
      <c r="F7" s="242">
        <v>2</v>
      </c>
      <c r="G7" s="242">
        <v>40</v>
      </c>
      <c r="H7" s="225">
        <v>0</v>
      </c>
      <c r="I7" s="97">
        <f>E7*F7*G7*H7</f>
        <v>0</v>
      </c>
      <c r="J7" s="227"/>
    </row>
    <row r="8" spans="1:10" ht="24">
      <c r="A8" s="241"/>
      <c r="B8" s="242" t="s">
        <v>44</v>
      </c>
      <c r="C8" s="243" t="s">
        <v>60</v>
      </c>
      <c r="D8" s="242" t="s">
        <v>19</v>
      </c>
      <c r="E8" s="242">
        <v>1</v>
      </c>
      <c r="F8" s="242">
        <v>1</v>
      </c>
      <c r="G8" s="242">
        <v>40</v>
      </c>
      <c r="H8" s="225">
        <v>0</v>
      </c>
      <c r="I8" s="97">
        <f>E8*F8*G8*H8</f>
        <v>0</v>
      </c>
      <c r="J8" s="227"/>
    </row>
    <row r="9" spans="1:10" ht="36">
      <c r="A9" s="241"/>
      <c r="B9" s="242" t="s">
        <v>44</v>
      </c>
      <c r="C9" s="243" t="s">
        <v>166</v>
      </c>
      <c r="D9" s="242" t="s">
        <v>19</v>
      </c>
      <c r="E9" s="242">
        <v>1</v>
      </c>
      <c r="F9" s="242">
        <v>2</v>
      </c>
      <c r="G9" s="242">
        <v>40</v>
      </c>
      <c r="H9" s="225">
        <v>0</v>
      </c>
      <c r="I9" s="97">
        <f>E9*F9*G9*H9</f>
        <v>0</v>
      </c>
      <c r="J9" s="227"/>
    </row>
    <row r="10" spans="1:10" ht="24">
      <c r="A10" s="244"/>
      <c r="B10" s="245" t="s">
        <v>44</v>
      </c>
      <c r="C10" s="246" t="s">
        <v>61</v>
      </c>
      <c r="D10" s="247" t="s">
        <v>48</v>
      </c>
      <c r="E10" s="245">
        <v>0.1</v>
      </c>
      <c r="F10" s="245">
        <v>12</v>
      </c>
      <c r="G10" s="245">
        <v>40</v>
      </c>
      <c r="H10" s="226">
        <v>0</v>
      </c>
      <c r="I10" s="97">
        <f>E10*F10*G10*H10</f>
        <v>0</v>
      </c>
      <c r="J10" s="227"/>
    </row>
    <row r="11" spans="1:10" ht="15">
      <c r="A11" s="248" t="s">
        <v>57</v>
      </c>
      <c r="B11" s="249"/>
      <c r="C11" s="250"/>
      <c r="D11" s="251"/>
      <c r="E11" s="251"/>
      <c r="F11" s="251"/>
      <c r="G11" s="251"/>
      <c r="H11" s="91"/>
      <c r="I11" s="92">
        <f>SUM(I6:I10)</f>
        <v>0</v>
      </c>
      <c r="J11" s="227"/>
    </row>
    <row r="12" spans="1:10" ht="15.75" thickBot="1">
      <c r="A12" s="252" t="s">
        <v>62</v>
      </c>
      <c r="B12" s="253"/>
      <c r="C12" s="254"/>
      <c r="D12" s="238"/>
      <c r="E12" s="238"/>
      <c r="F12" s="238"/>
      <c r="G12" s="238"/>
      <c r="H12" s="93"/>
      <c r="I12" s="94">
        <f>I11*0.21</f>
        <v>0</v>
      </c>
      <c r="J12" s="227"/>
    </row>
    <row r="13" spans="1:10" ht="15.75" thickBot="1">
      <c r="A13" s="255" t="s">
        <v>63</v>
      </c>
      <c r="B13" s="256"/>
      <c r="C13" s="257"/>
      <c r="D13" s="258"/>
      <c r="E13" s="258"/>
      <c r="F13" s="258"/>
      <c r="G13" s="258"/>
      <c r="H13" s="95"/>
      <c r="I13" s="96">
        <f>SUM(I11:I12)</f>
        <v>0</v>
      </c>
      <c r="J13" s="227"/>
    </row>
    <row r="14" spans="1:10" ht="15">
      <c r="A14" s="259"/>
      <c r="B14" s="238"/>
      <c r="C14" s="254"/>
      <c r="D14" s="238"/>
      <c r="E14" s="238"/>
      <c r="F14" s="238"/>
      <c r="G14" s="238"/>
      <c r="H14" s="238"/>
      <c r="I14" s="260"/>
      <c r="J14" s="227"/>
    </row>
    <row r="15" spans="1:10" ht="15">
      <c r="A15" s="261" t="s">
        <v>64</v>
      </c>
      <c r="B15" s="262"/>
      <c r="C15" s="263"/>
      <c r="D15" s="262"/>
      <c r="E15" s="262"/>
      <c r="F15" s="262"/>
      <c r="G15" s="262"/>
      <c r="H15" s="262"/>
      <c r="I15" s="264"/>
      <c r="J15" s="227"/>
    </row>
    <row r="16" spans="1:10" ht="24">
      <c r="A16" s="241"/>
      <c r="B16" s="242" t="s">
        <v>44</v>
      </c>
      <c r="C16" s="243" t="s">
        <v>59</v>
      </c>
      <c r="D16" s="242" t="s">
        <v>46</v>
      </c>
      <c r="E16" s="242">
        <v>4</v>
      </c>
      <c r="F16" s="242">
        <v>4</v>
      </c>
      <c r="G16" s="242">
        <v>40</v>
      </c>
      <c r="H16" s="225">
        <v>0</v>
      </c>
      <c r="I16" s="97">
        <f>E16*F16*G16*H16</f>
        <v>0</v>
      </c>
      <c r="J16" s="227"/>
    </row>
    <row r="17" spans="1:10" ht="24">
      <c r="A17" s="241"/>
      <c r="B17" s="242" t="s">
        <v>44</v>
      </c>
      <c r="C17" s="243" t="s">
        <v>165</v>
      </c>
      <c r="D17" s="242" t="s">
        <v>19</v>
      </c>
      <c r="E17" s="242">
        <v>1</v>
      </c>
      <c r="F17" s="242">
        <v>2</v>
      </c>
      <c r="G17" s="242">
        <v>40</v>
      </c>
      <c r="H17" s="225">
        <v>0</v>
      </c>
      <c r="I17" s="97">
        <f aca="true" t="shared" si="0" ref="I17:I22">E17*F17*G17*H17</f>
        <v>0</v>
      </c>
      <c r="J17" s="227"/>
    </row>
    <row r="18" spans="1:10" ht="24">
      <c r="A18" s="241"/>
      <c r="B18" s="242" t="s">
        <v>44</v>
      </c>
      <c r="C18" s="243" t="s">
        <v>60</v>
      </c>
      <c r="D18" s="242" t="s">
        <v>19</v>
      </c>
      <c r="E18" s="242">
        <v>1</v>
      </c>
      <c r="F18" s="242">
        <v>1</v>
      </c>
      <c r="G18" s="242">
        <v>40</v>
      </c>
      <c r="H18" s="225">
        <v>0</v>
      </c>
      <c r="I18" s="97">
        <f t="shared" si="0"/>
        <v>0</v>
      </c>
      <c r="J18" s="227"/>
    </row>
    <row r="19" spans="1:10" ht="36">
      <c r="A19" s="241"/>
      <c r="B19" s="242" t="s">
        <v>44</v>
      </c>
      <c r="C19" s="243" t="s">
        <v>166</v>
      </c>
      <c r="D19" s="242" t="s">
        <v>19</v>
      </c>
      <c r="E19" s="242">
        <v>1</v>
      </c>
      <c r="F19" s="242">
        <v>2</v>
      </c>
      <c r="G19" s="242">
        <v>40</v>
      </c>
      <c r="H19" s="225">
        <v>0</v>
      </c>
      <c r="I19" s="97">
        <f t="shared" si="0"/>
        <v>0</v>
      </c>
      <c r="J19" s="227"/>
    </row>
    <row r="20" spans="1:10" ht="15">
      <c r="A20" s="241"/>
      <c r="B20" s="242" t="s">
        <v>44</v>
      </c>
      <c r="C20" s="265" t="s">
        <v>87</v>
      </c>
      <c r="D20" s="242" t="s">
        <v>19</v>
      </c>
      <c r="E20" s="242">
        <v>1</v>
      </c>
      <c r="F20" s="242">
        <v>1</v>
      </c>
      <c r="G20" s="242">
        <v>40</v>
      </c>
      <c r="H20" s="225">
        <v>0</v>
      </c>
      <c r="I20" s="97">
        <f t="shared" si="0"/>
        <v>0</v>
      </c>
      <c r="J20" s="266"/>
    </row>
    <row r="21" spans="1:10" ht="24">
      <c r="A21" s="241"/>
      <c r="B21" s="242" t="s">
        <v>44</v>
      </c>
      <c r="C21" s="267" t="s">
        <v>61</v>
      </c>
      <c r="D21" s="268" t="s">
        <v>48</v>
      </c>
      <c r="E21" s="242">
        <v>0.1</v>
      </c>
      <c r="F21" s="242">
        <v>12</v>
      </c>
      <c r="G21" s="242">
        <v>40</v>
      </c>
      <c r="H21" s="225">
        <v>0</v>
      </c>
      <c r="I21" s="97">
        <f t="shared" si="0"/>
        <v>0</v>
      </c>
      <c r="J21" s="227"/>
    </row>
    <row r="22" spans="1:10" ht="15">
      <c r="A22" s="241"/>
      <c r="B22" s="242" t="s">
        <v>44</v>
      </c>
      <c r="C22" s="267" t="s">
        <v>160</v>
      </c>
      <c r="D22" s="268" t="s">
        <v>19</v>
      </c>
      <c r="E22" s="242">
        <v>1</v>
      </c>
      <c r="F22" s="242">
        <v>1</v>
      </c>
      <c r="G22" s="242">
        <v>3</v>
      </c>
      <c r="H22" s="225">
        <v>0</v>
      </c>
      <c r="I22" s="97">
        <f t="shared" si="0"/>
        <v>0</v>
      </c>
      <c r="J22" s="227"/>
    </row>
    <row r="23" spans="1:10" ht="15">
      <c r="A23" s="269" t="s">
        <v>57</v>
      </c>
      <c r="B23" s="270"/>
      <c r="C23" s="250"/>
      <c r="D23" s="251"/>
      <c r="E23" s="271"/>
      <c r="F23" s="271"/>
      <c r="G23" s="271"/>
      <c r="H23" s="91"/>
      <c r="I23" s="92">
        <f>SUM(I16:I22)</f>
        <v>0</v>
      </c>
      <c r="J23" s="227"/>
    </row>
    <row r="24" spans="1:10" ht="15.75" thickBot="1">
      <c r="A24" s="272" t="s">
        <v>62</v>
      </c>
      <c r="B24" s="273"/>
      <c r="C24" s="254"/>
      <c r="D24" s="238"/>
      <c r="E24" s="274"/>
      <c r="F24" s="274"/>
      <c r="G24" s="274"/>
      <c r="H24" s="93"/>
      <c r="I24" s="94">
        <f>I23*0.21</f>
        <v>0</v>
      </c>
      <c r="J24" s="227"/>
    </row>
    <row r="25" spans="1:10" ht="15.75" thickBot="1">
      <c r="A25" s="275" t="s">
        <v>63</v>
      </c>
      <c r="B25" s="276"/>
      <c r="C25" s="257"/>
      <c r="D25" s="258"/>
      <c r="E25" s="277"/>
      <c r="F25" s="277"/>
      <c r="G25" s="277"/>
      <c r="H25" s="95"/>
      <c r="I25" s="96">
        <f>SUM(I23:I24)</f>
        <v>0</v>
      </c>
      <c r="J25" s="227"/>
    </row>
    <row r="26" spans="1:10" ht="15">
      <c r="A26" s="261"/>
      <c r="B26" s="238"/>
      <c r="C26" s="254"/>
      <c r="D26" s="238"/>
      <c r="E26" s="238"/>
      <c r="F26" s="238"/>
      <c r="G26" s="238"/>
      <c r="H26" s="238"/>
      <c r="I26" s="264"/>
      <c r="J26" s="227"/>
    </row>
    <row r="27" spans="1:10" ht="15">
      <c r="A27" s="261" t="s">
        <v>65</v>
      </c>
      <c r="B27" s="238"/>
      <c r="C27" s="254"/>
      <c r="D27" s="238"/>
      <c r="E27" s="238"/>
      <c r="F27" s="238"/>
      <c r="G27" s="238"/>
      <c r="H27" s="238"/>
      <c r="I27" s="264"/>
      <c r="J27" s="227"/>
    </row>
    <row r="28" spans="1:10" ht="24">
      <c r="A28" s="241"/>
      <c r="B28" s="242" t="s">
        <v>44</v>
      </c>
      <c r="C28" s="243" t="s">
        <v>59</v>
      </c>
      <c r="D28" s="242" t="s">
        <v>46</v>
      </c>
      <c r="E28" s="242">
        <v>4</v>
      </c>
      <c r="F28" s="242">
        <v>4</v>
      </c>
      <c r="G28" s="242">
        <v>40</v>
      </c>
      <c r="H28" s="225">
        <v>0</v>
      </c>
      <c r="I28" s="97">
        <f aca="true" t="shared" si="1" ref="I28:I33">E28*F28*G28*H28</f>
        <v>0</v>
      </c>
      <c r="J28" s="227"/>
    </row>
    <row r="29" spans="1:10" ht="24">
      <c r="A29" s="241"/>
      <c r="B29" s="242" t="s">
        <v>44</v>
      </c>
      <c r="C29" s="243" t="s">
        <v>165</v>
      </c>
      <c r="D29" s="242" t="s">
        <v>19</v>
      </c>
      <c r="E29" s="242">
        <v>1</v>
      </c>
      <c r="F29" s="242">
        <v>2</v>
      </c>
      <c r="G29" s="242">
        <v>40</v>
      </c>
      <c r="H29" s="225">
        <v>0</v>
      </c>
      <c r="I29" s="97">
        <f t="shared" si="1"/>
        <v>0</v>
      </c>
      <c r="J29" s="227"/>
    </row>
    <row r="30" spans="1:10" ht="24">
      <c r="A30" s="241"/>
      <c r="B30" s="242" t="s">
        <v>44</v>
      </c>
      <c r="C30" s="243" t="s">
        <v>60</v>
      </c>
      <c r="D30" s="242" t="s">
        <v>19</v>
      </c>
      <c r="E30" s="242">
        <v>1</v>
      </c>
      <c r="F30" s="242">
        <v>1</v>
      </c>
      <c r="G30" s="242">
        <v>40</v>
      </c>
      <c r="H30" s="225">
        <v>0</v>
      </c>
      <c r="I30" s="97">
        <f t="shared" si="1"/>
        <v>0</v>
      </c>
      <c r="J30" s="227"/>
    </row>
    <row r="31" spans="1:10" ht="36">
      <c r="A31" s="241"/>
      <c r="B31" s="242" t="s">
        <v>44</v>
      </c>
      <c r="C31" s="243" t="s">
        <v>166</v>
      </c>
      <c r="D31" s="242" t="s">
        <v>19</v>
      </c>
      <c r="E31" s="242">
        <v>1</v>
      </c>
      <c r="F31" s="242">
        <v>2</v>
      </c>
      <c r="G31" s="242">
        <v>40</v>
      </c>
      <c r="H31" s="225">
        <v>0</v>
      </c>
      <c r="I31" s="97">
        <f t="shared" si="1"/>
        <v>0</v>
      </c>
      <c r="J31" s="227"/>
    </row>
    <row r="32" spans="1:10" ht="15">
      <c r="A32" s="241"/>
      <c r="B32" s="242" t="s">
        <v>44</v>
      </c>
      <c r="C32" s="265" t="s">
        <v>88</v>
      </c>
      <c r="D32" s="242" t="s">
        <v>19</v>
      </c>
      <c r="E32" s="242">
        <v>1</v>
      </c>
      <c r="F32" s="242">
        <v>1</v>
      </c>
      <c r="G32" s="242">
        <v>40</v>
      </c>
      <c r="H32" s="225">
        <v>0</v>
      </c>
      <c r="I32" s="97">
        <f t="shared" si="1"/>
        <v>0</v>
      </c>
      <c r="J32" s="266"/>
    </row>
    <row r="33" spans="1:10" ht="24">
      <c r="A33" s="241"/>
      <c r="B33" s="242" t="s">
        <v>44</v>
      </c>
      <c r="C33" s="267" t="s">
        <v>61</v>
      </c>
      <c r="D33" s="268" t="s">
        <v>48</v>
      </c>
      <c r="E33" s="242">
        <v>0.1</v>
      </c>
      <c r="F33" s="242">
        <v>12</v>
      </c>
      <c r="G33" s="242">
        <v>40</v>
      </c>
      <c r="H33" s="225">
        <v>0</v>
      </c>
      <c r="I33" s="97">
        <f t="shared" si="1"/>
        <v>0</v>
      </c>
      <c r="J33" s="227"/>
    </row>
    <row r="34" spans="1:10" ht="15">
      <c r="A34" s="269" t="s">
        <v>57</v>
      </c>
      <c r="B34" s="270"/>
      <c r="C34" s="250"/>
      <c r="D34" s="251"/>
      <c r="E34" s="271"/>
      <c r="F34" s="271"/>
      <c r="G34" s="271"/>
      <c r="H34" s="91"/>
      <c r="I34" s="92">
        <f>SUM(I28:I33)</f>
        <v>0</v>
      </c>
      <c r="J34" s="227"/>
    </row>
    <row r="35" spans="1:10" ht="15.75" thickBot="1">
      <c r="A35" s="272" t="s">
        <v>62</v>
      </c>
      <c r="B35" s="273"/>
      <c r="C35" s="254"/>
      <c r="D35" s="238"/>
      <c r="E35" s="274"/>
      <c r="F35" s="274"/>
      <c r="G35" s="274"/>
      <c r="H35" s="93"/>
      <c r="I35" s="94">
        <f>I34*0.21</f>
        <v>0</v>
      </c>
      <c r="J35" s="227"/>
    </row>
    <row r="36" spans="1:10" ht="15.75" thickBot="1">
      <c r="A36" s="275" t="s">
        <v>63</v>
      </c>
      <c r="B36" s="276"/>
      <c r="C36" s="257"/>
      <c r="D36" s="258"/>
      <c r="E36" s="277"/>
      <c r="F36" s="277"/>
      <c r="G36" s="277"/>
      <c r="H36" s="95"/>
      <c r="I36" s="96">
        <f>SUM(I34:I35)</f>
        <v>0</v>
      </c>
      <c r="J36" s="227"/>
    </row>
    <row r="37" spans="1:10" ht="15">
      <c r="A37" s="278"/>
      <c r="B37" s="238"/>
      <c r="C37" s="254"/>
      <c r="D37" s="238"/>
      <c r="E37" s="238"/>
      <c r="F37" s="238"/>
      <c r="G37" s="238"/>
      <c r="H37" s="238"/>
      <c r="I37" s="264"/>
      <c r="J37" s="227"/>
    </row>
    <row r="38" spans="1:10" ht="15">
      <c r="A38" s="261" t="s">
        <v>66</v>
      </c>
      <c r="B38" s="238"/>
      <c r="C38" s="254"/>
      <c r="D38" s="238"/>
      <c r="E38" s="238"/>
      <c r="F38" s="238"/>
      <c r="G38" s="238"/>
      <c r="H38" s="238"/>
      <c r="I38" s="264"/>
      <c r="J38" s="227"/>
    </row>
    <row r="39" spans="1:10" ht="24">
      <c r="A39" s="241"/>
      <c r="B39" s="242" t="s">
        <v>44</v>
      </c>
      <c r="C39" s="243" t="s">
        <v>59</v>
      </c>
      <c r="D39" s="242" t="s">
        <v>46</v>
      </c>
      <c r="E39" s="242">
        <v>4</v>
      </c>
      <c r="F39" s="242">
        <v>4</v>
      </c>
      <c r="G39" s="242">
        <v>40</v>
      </c>
      <c r="H39" s="225">
        <v>0</v>
      </c>
      <c r="I39" s="97">
        <f aca="true" t="shared" si="2" ref="I39:I44">E39*F39*G39*H39</f>
        <v>0</v>
      </c>
      <c r="J39" s="227"/>
    </row>
    <row r="40" spans="1:10" ht="24">
      <c r="A40" s="241"/>
      <c r="B40" s="242" t="s">
        <v>44</v>
      </c>
      <c r="C40" s="243" t="s">
        <v>165</v>
      </c>
      <c r="D40" s="242" t="s">
        <v>19</v>
      </c>
      <c r="E40" s="242">
        <v>1</v>
      </c>
      <c r="F40" s="242">
        <v>2</v>
      </c>
      <c r="G40" s="242">
        <v>40</v>
      </c>
      <c r="H40" s="225">
        <v>0</v>
      </c>
      <c r="I40" s="97">
        <f t="shared" si="2"/>
        <v>0</v>
      </c>
      <c r="J40" s="227"/>
    </row>
    <row r="41" spans="1:10" ht="36">
      <c r="A41" s="241"/>
      <c r="B41" s="242" t="s">
        <v>44</v>
      </c>
      <c r="C41" s="243" t="s">
        <v>86</v>
      </c>
      <c r="D41" s="242" t="s">
        <v>19</v>
      </c>
      <c r="E41" s="242">
        <v>1</v>
      </c>
      <c r="F41" s="242">
        <v>1</v>
      </c>
      <c r="G41" s="242">
        <v>40</v>
      </c>
      <c r="H41" s="225">
        <v>0</v>
      </c>
      <c r="I41" s="97">
        <f t="shared" si="2"/>
        <v>0</v>
      </c>
      <c r="J41" s="227"/>
    </row>
    <row r="42" spans="1:10" ht="15">
      <c r="A42" s="244"/>
      <c r="B42" s="242" t="s">
        <v>44</v>
      </c>
      <c r="C42" s="265" t="s">
        <v>87</v>
      </c>
      <c r="D42" s="245" t="s">
        <v>19</v>
      </c>
      <c r="E42" s="245">
        <v>1</v>
      </c>
      <c r="F42" s="245">
        <v>1</v>
      </c>
      <c r="G42" s="245">
        <v>40</v>
      </c>
      <c r="H42" s="225">
        <v>0</v>
      </c>
      <c r="I42" s="97">
        <f t="shared" si="2"/>
        <v>0</v>
      </c>
      <c r="J42" s="266"/>
    </row>
    <row r="43" spans="1:10" ht="24">
      <c r="A43" s="241"/>
      <c r="B43" s="242" t="s">
        <v>44</v>
      </c>
      <c r="C43" s="267" t="s">
        <v>61</v>
      </c>
      <c r="D43" s="268" t="s">
        <v>48</v>
      </c>
      <c r="E43" s="242">
        <v>0.1</v>
      </c>
      <c r="F43" s="242">
        <v>12</v>
      </c>
      <c r="G43" s="242">
        <v>40</v>
      </c>
      <c r="H43" s="225">
        <v>0</v>
      </c>
      <c r="I43" s="97">
        <f t="shared" si="2"/>
        <v>0</v>
      </c>
      <c r="J43" s="227"/>
    </row>
    <row r="44" spans="1:10" ht="15">
      <c r="A44" s="241"/>
      <c r="B44" s="242" t="s">
        <v>44</v>
      </c>
      <c r="C44" s="279" t="s">
        <v>160</v>
      </c>
      <c r="D44" s="268" t="s">
        <v>19</v>
      </c>
      <c r="E44" s="242">
        <v>1</v>
      </c>
      <c r="F44" s="242">
        <v>1</v>
      </c>
      <c r="G44" s="242">
        <v>3</v>
      </c>
      <c r="H44" s="225">
        <v>0</v>
      </c>
      <c r="I44" s="92">
        <f t="shared" si="2"/>
        <v>0</v>
      </c>
      <c r="J44" s="227"/>
    </row>
    <row r="45" spans="1:10" ht="15">
      <c r="A45" s="269" t="s">
        <v>57</v>
      </c>
      <c r="B45" s="270"/>
      <c r="C45" s="250"/>
      <c r="D45" s="251"/>
      <c r="E45" s="271"/>
      <c r="F45" s="271"/>
      <c r="G45" s="271"/>
      <c r="H45" s="91"/>
      <c r="I45" s="92">
        <f>SUM(I39:I44)</f>
        <v>0</v>
      </c>
      <c r="J45" s="227"/>
    </row>
    <row r="46" spans="1:10" ht="15.75" thickBot="1">
      <c r="A46" s="272" t="s">
        <v>62</v>
      </c>
      <c r="B46" s="273"/>
      <c r="C46" s="254"/>
      <c r="D46" s="238"/>
      <c r="E46" s="274"/>
      <c r="F46" s="274"/>
      <c r="G46" s="274"/>
      <c r="H46" s="93"/>
      <c r="I46" s="94">
        <f>I45*0.21</f>
        <v>0</v>
      </c>
      <c r="J46" s="227"/>
    </row>
    <row r="47" spans="1:10" ht="15.75" thickBot="1">
      <c r="A47" s="275" t="s">
        <v>63</v>
      </c>
      <c r="B47" s="276"/>
      <c r="C47" s="257"/>
      <c r="D47" s="258"/>
      <c r="E47" s="277"/>
      <c r="F47" s="277"/>
      <c r="G47" s="277"/>
      <c r="H47" s="95"/>
      <c r="I47" s="96">
        <f>SUM(I45:I46)</f>
        <v>0</v>
      </c>
      <c r="J47" s="227"/>
    </row>
    <row r="48" spans="1:10" ht="15">
      <c r="A48" s="278"/>
      <c r="B48" s="238"/>
      <c r="C48" s="254"/>
      <c r="D48" s="238"/>
      <c r="E48" s="274"/>
      <c r="F48" s="274"/>
      <c r="G48" s="274"/>
      <c r="H48" s="238"/>
      <c r="I48" s="264"/>
      <c r="J48" s="227"/>
    </row>
    <row r="49" spans="1:10" ht="15">
      <c r="A49" s="261" t="s">
        <v>67</v>
      </c>
      <c r="B49" s="238"/>
      <c r="C49" s="254"/>
      <c r="D49" s="238"/>
      <c r="E49" s="274"/>
      <c r="F49" s="274"/>
      <c r="G49" s="274"/>
      <c r="H49" s="238"/>
      <c r="I49" s="264"/>
      <c r="J49" s="227"/>
    </row>
    <row r="50" spans="1:10" ht="24">
      <c r="A50" s="241"/>
      <c r="B50" s="242" t="s">
        <v>44</v>
      </c>
      <c r="C50" s="243" t="s">
        <v>59</v>
      </c>
      <c r="D50" s="242" t="s">
        <v>46</v>
      </c>
      <c r="E50" s="242">
        <v>4</v>
      </c>
      <c r="F50" s="242">
        <v>4</v>
      </c>
      <c r="G50" s="242">
        <v>40</v>
      </c>
      <c r="H50" s="224">
        <v>0</v>
      </c>
      <c r="I50" s="97">
        <f>E50*F50*G50*H50</f>
        <v>0</v>
      </c>
      <c r="J50" s="227"/>
    </row>
    <row r="51" spans="1:10" ht="24">
      <c r="A51" s="244"/>
      <c r="B51" s="242" t="s">
        <v>44</v>
      </c>
      <c r="C51" s="243" t="s">
        <v>165</v>
      </c>
      <c r="D51" s="242" t="s">
        <v>19</v>
      </c>
      <c r="E51" s="242">
        <v>1</v>
      </c>
      <c r="F51" s="242">
        <v>2</v>
      </c>
      <c r="G51" s="242">
        <v>40</v>
      </c>
      <c r="H51" s="225">
        <v>0</v>
      </c>
      <c r="I51" s="97">
        <f>E51*F51*G51*H51</f>
        <v>0</v>
      </c>
      <c r="J51" s="227"/>
    </row>
    <row r="52" spans="1:10" ht="15">
      <c r="A52" s="244"/>
      <c r="B52" s="242" t="s">
        <v>44</v>
      </c>
      <c r="C52" s="265" t="s">
        <v>87</v>
      </c>
      <c r="D52" s="245" t="s">
        <v>19</v>
      </c>
      <c r="E52" s="245">
        <v>1</v>
      </c>
      <c r="F52" s="245">
        <v>1</v>
      </c>
      <c r="G52" s="245">
        <v>40</v>
      </c>
      <c r="H52" s="224">
        <v>0</v>
      </c>
      <c r="I52" s="97">
        <f>E52*F52*G52*H52</f>
        <v>0</v>
      </c>
      <c r="J52" s="266"/>
    </row>
    <row r="53" spans="1:10" ht="24">
      <c r="A53" s="241"/>
      <c r="B53" s="242" t="s">
        <v>44</v>
      </c>
      <c r="C53" s="267" t="s">
        <v>61</v>
      </c>
      <c r="D53" s="268" t="s">
        <v>48</v>
      </c>
      <c r="E53" s="242">
        <v>0.1</v>
      </c>
      <c r="F53" s="242">
        <v>12</v>
      </c>
      <c r="G53" s="242">
        <v>40</v>
      </c>
      <c r="H53" s="224">
        <v>0</v>
      </c>
      <c r="I53" s="97">
        <f>E53*F53*G53*H53</f>
        <v>0</v>
      </c>
      <c r="J53" s="227"/>
    </row>
    <row r="54" spans="1:10" ht="15">
      <c r="A54" s="269" t="s">
        <v>57</v>
      </c>
      <c r="B54" s="270"/>
      <c r="C54" s="250"/>
      <c r="D54" s="251"/>
      <c r="E54" s="271"/>
      <c r="F54" s="271"/>
      <c r="G54" s="271"/>
      <c r="H54" s="91"/>
      <c r="I54" s="92">
        <f>SUM(I50:I53)</f>
        <v>0</v>
      </c>
      <c r="J54" s="227"/>
    </row>
    <row r="55" spans="1:10" ht="15.75" thickBot="1">
      <c r="A55" s="272" t="s">
        <v>62</v>
      </c>
      <c r="B55" s="273"/>
      <c r="C55" s="254"/>
      <c r="D55" s="238"/>
      <c r="E55" s="274"/>
      <c r="F55" s="274"/>
      <c r="G55" s="274"/>
      <c r="H55" s="93"/>
      <c r="I55" s="94">
        <f>I54*0.21</f>
        <v>0</v>
      </c>
      <c r="J55" s="227"/>
    </row>
    <row r="56" spans="1:10" ht="15.75" thickBot="1">
      <c r="A56" s="275" t="s">
        <v>63</v>
      </c>
      <c r="B56" s="276"/>
      <c r="C56" s="257"/>
      <c r="D56" s="258"/>
      <c r="E56" s="277"/>
      <c r="F56" s="277"/>
      <c r="G56" s="277"/>
      <c r="H56" s="95"/>
      <c r="I56" s="96">
        <f>SUM(I54:I55)</f>
        <v>0</v>
      </c>
      <c r="J56" s="227"/>
    </row>
    <row r="57" spans="1:10" ht="15.75" thickBot="1">
      <c r="A57" s="280"/>
      <c r="B57" s="281"/>
      <c r="C57" s="254"/>
      <c r="D57" s="238"/>
      <c r="E57" s="274"/>
      <c r="F57" s="274"/>
      <c r="G57" s="274"/>
      <c r="H57" s="93"/>
      <c r="I57" s="337"/>
      <c r="J57" s="227"/>
    </row>
    <row r="58" spans="1:10" ht="15">
      <c r="A58" s="282" t="s">
        <v>80</v>
      </c>
      <c r="B58" s="283"/>
      <c r="C58" s="284"/>
      <c r="D58" s="285"/>
      <c r="E58" s="286"/>
      <c r="F58" s="286"/>
      <c r="G58" s="286"/>
      <c r="H58" s="338"/>
      <c r="I58" s="339">
        <f>I56+I47+I36+I25+I13</f>
        <v>0</v>
      </c>
      <c r="J58" s="227"/>
    </row>
    <row r="59" spans="1:10" ht="15.75" thickBot="1">
      <c r="A59" s="287" t="s">
        <v>62</v>
      </c>
      <c r="B59" s="288"/>
      <c r="C59" s="289"/>
      <c r="D59" s="290"/>
      <c r="E59" s="291"/>
      <c r="F59" s="291"/>
      <c r="G59" s="291"/>
      <c r="H59" s="340"/>
      <c r="I59" s="341">
        <f>I58*0.21</f>
        <v>0</v>
      </c>
      <c r="J59" s="227"/>
    </row>
    <row r="60" spans="1:10" ht="16.5" thickBot="1" thickTop="1">
      <c r="A60" s="275" t="s">
        <v>81</v>
      </c>
      <c r="B60" s="292"/>
      <c r="C60" s="293"/>
      <c r="D60" s="294"/>
      <c r="E60" s="295"/>
      <c r="F60" s="295"/>
      <c r="G60" s="295"/>
      <c r="H60" s="342"/>
      <c r="I60" s="343">
        <f>SUM(I58:I59)</f>
        <v>0</v>
      </c>
      <c r="J60" s="227"/>
    </row>
    <row r="61" spans="1:10" ht="15.75" thickBot="1">
      <c r="A61" s="296"/>
      <c r="B61" s="296"/>
      <c r="C61" s="297"/>
      <c r="D61" s="298"/>
      <c r="E61" s="299"/>
      <c r="F61" s="299"/>
      <c r="G61" s="299"/>
      <c r="H61" s="298"/>
      <c r="I61" s="300"/>
      <c r="J61" s="227"/>
    </row>
    <row r="62" spans="1:10" ht="15.75" thickBot="1">
      <c r="A62" s="296"/>
      <c r="B62" s="301" t="s">
        <v>97</v>
      </c>
      <c r="C62" s="302"/>
      <c r="D62" s="303"/>
      <c r="E62" s="304"/>
      <c r="F62" s="304"/>
      <c r="G62" s="304"/>
      <c r="H62" s="303"/>
      <c r="I62" s="305"/>
      <c r="J62" s="227"/>
    </row>
    <row r="63" spans="1:10" ht="15.75" thickBot="1">
      <c r="A63" s="281"/>
      <c r="B63" s="306"/>
      <c r="C63" s="307" t="s">
        <v>95</v>
      </c>
      <c r="D63" s="308"/>
      <c r="E63" s="309" t="s">
        <v>90</v>
      </c>
      <c r="F63" s="309"/>
      <c r="G63" s="309"/>
      <c r="H63" s="309"/>
      <c r="I63" s="310" t="s">
        <v>96</v>
      </c>
      <c r="J63" s="227"/>
    </row>
    <row r="64" spans="1:10" ht="15">
      <c r="A64" s="227"/>
      <c r="B64" s="311" t="s">
        <v>89</v>
      </c>
      <c r="C64" s="336">
        <f>I64/E64</f>
        <v>0</v>
      </c>
      <c r="D64" s="312" t="s">
        <v>19</v>
      </c>
      <c r="E64" s="313">
        <v>40</v>
      </c>
      <c r="F64" s="314"/>
      <c r="G64" s="314"/>
      <c r="H64" s="314"/>
      <c r="I64" s="330">
        <f>I13</f>
        <v>0</v>
      </c>
      <c r="J64" s="227"/>
    </row>
    <row r="65" spans="1:10" ht="15">
      <c r="A65" s="227"/>
      <c r="B65" s="315" t="s">
        <v>91</v>
      </c>
      <c r="C65" s="336">
        <f>I65/E65</f>
        <v>0</v>
      </c>
      <c r="D65" s="316" t="s">
        <v>19</v>
      </c>
      <c r="E65" s="317">
        <v>40</v>
      </c>
      <c r="F65" s="318"/>
      <c r="G65" s="318"/>
      <c r="H65" s="318"/>
      <c r="I65" s="331">
        <f>I25</f>
        <v>0</v>
      </c>
      <c r="J65" s="227"/>
    </row>
    <row r="66" spans="1:10" ht="15">
      <c r="A66" s="227"/>
      <c r="B66" s="315" t="s">
        <v>92</v>
      </c>
      <c r="C66" s="336">
        <f>I66/E66</f>
        <v>0</v>
      </c>
      <c r="D66" s="316" t="s">
        <v>19</v>
      </c>
      <c r="E66" s="317">
        <v>40</v>
      </c>
      <c r="F66" s="318"/>
      <c r="G66" s="318"/>
      <c r="H66" s="318"/>
      <c r="I66" s="331">
        <f>I36</f>
        <v>0</v>
      </c>
      <c r="J66" s="227"/>
    </row>
    <row r="67" spans="1:10" ht="15">
      <c r="A67" s="227"/>
      <c r="B67" s="315" t="s">
        <v>93</v>
      </c>
      <c r="C67" s="336">
        <f>I67/E67</f>
        <v>0</v>
      </c>
      <c r="D67" s="316" t="s">
        <v>19</v>
      </c>
      <c r="E67" s="317">
        <v>40</v>
      </c>
      <c r="F67" s="318"/>
      <c r="G67" s="318"/>
      <c r="H67" s="318"/>
      <c r="I67" s="331">
        <f>I47</f>
        <v>0</v>
      </c>
      <c r="J67" s="227"/>
    </row>
    <row r="68" spans="1:10" ht="15.75" thickBot="1">
      <c r="A68" s="227"/>
      <c r="B68" s="319" t="s">
        <v>94</v>
      </c>
      <c r="C68" s="336">
        <f>I68/E68</f>
        <v>0</v>
      </c>
      <c r="D68" s="320" t="s">
        <v>19</v>
      </c>
      <c r="E68" s="321">
        <v>40</v>
      </c>
      <c r="F68" s="322"/>
      <c r="G68" s="322"/>
      <c r="H68" s="322"/>
      <c r="I68" s="332">
        <f>I56</f>
        <v>0</v>
      </c>
      <c r="J68" s="227"/>
    </row>
    <row r="69" spans="1:10" ht="15.75" thickTop="1">
      <c r="A69" s="227"/>
      <c r="B69" s="323"/>
      <c r="C69" s="324" t="s">
        <v>80</v>
      </c>
      <c r="D69" s="324"/>
      <c r="E69" s="324"/>
      <c r="F69" s="324"/>
      <c r="G69" s="324"/>
      <c r="H69" s="324"/>
      <c r="I69" s="333">
        <f>SUM(I64:I68)</f>
        <v>0</v>
      </c>
      <c r="J69" s="227"/>
    </row>
    <row r="70" spans="1:10" ht="15.75" thickBot="1">
      <c r="A70" s="227"/>
      <c r="B70" s="325"/>
      <c r="C70" s="326" t="s">
        <v>62</v>
      </c>
      <c r="D70" s="326"/>
      <c r="E70" s="326"/>
      <c r="F70" s="326"/>
      <c r="G70" s="326"/>
      <c r="H70" s="326"/>
      <c r="I70" s="334">
        <f>I69*0.21</f>
        <v>0</v>
      </c>
      <c r="J70" s="227"/>
    </row>
    <row r="71" spans="1:10" ht="16.5" thickBot="1" thickTop="1">
      <c r="A71" s="227"/>
      <c r="B71" s="327"/>
      <c r="C71" s="328" t="s">
        <v>81</v>
      </c>
      <c r="D71" s="328"/>
      <c r="E71" s="328"/>
      <c r="F71" s="328"/>
      <c r="G71" s="328"/>
      <c r="H71" s="328"/>
      <c r="I71" s="335">
        <f>SUM(I69:I70)</f>
        <v>0</v>
      </c>
      <c r="J71" s="227"/>
    </row>
    <row r="72" spans="1:10" ht="15">
      <c r="A72" s="227"/>
      <c r="B72" s="227"/>
      <c r="C72" s="227"/>
      <c r="D72" s="227"/>
      <c r="E72" s="227"/>
      <c r="F72" s="227"/>
      <c r="G72" s="227"/>
      <c r="H72" s="227"/>
      <c r="I72" s="329"/>
      <c r="J72" s="227"/>
    </row>
    <row r="73" spans="1:10" ht="15">
      <c r="A73" s="227"/>
      <c r="B73" s="227"/>
      <c r="C73" s="227"/>
      <c r="D73" s="227"/>
      <c r="E73" s="227"/>
      <c r="F73" s="227"/>
      <c r="G73" s="227"/>
      <c r="H73" s="227"/>
      <c r="I73" s="329"/>
      <c r="J73" s="227"/>
    </row>
    <row r="74" spans="1:10" ht="15">
      <c r="A74" s="227"/>
      <c r="B74" s="227"/>
      <c r="C74" s="227"/>
      <c r="D74" s="227"/>
      <c r="E74" s="227"/>
      <c r="F74" s="227"/>
      <c r="G74" s="227"/>
      <c r="H74" s="227"/>
      <c r="I74" s="329"/>
      <c r="J74" s="227"/>
    </row>
  </sheetData>
  <sheetProtection password="9CF8" sheet="1"/>
  <mergeCells count="1">
    <mergeCell ref="A1:I1"/>
  </mergeCells>
  <printOptions horizontalCentered="1"/>
  <pageMargins left="0.3937007874015748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Kacenka</dc:creator>
  <cp:keywords/>
  <dc:description/>
  <cp:lastModifiedBy>Jelinkova</cp:lastModifiedBy>
  <cp:lastPrinted>2016-03-30T06:51:42Z</cp:lastPrinted>
  <dcterms:created xsi:type="dcterms:W3CDTF">2015-09-05T14:21:05Z</dcterms:created>
  <dcterms:modified xsi:type="dcterms:W3CDTF">2016-03-30T06:52:06Z</dcterms:modified>
  <cp:category/>
  <cp:version/>
  <cp:contentType/>
  <cp:contentStatus/>
</cp:coreProperties>
</file>