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kapitulace stavby" sheetId="1" r:id="rId3"/>
    <sheet state="visible" name="922-M - Zemní a montážní ..." sheetId="2" r:id="rId4"/>
    <sheet state="visible" name="922-OST - Ostatní náklady" sheetId="3" r:id="rId5"/>
    <sheet state="visible" name="961-M - Zemní a montážní ..." sheetId="4" r:id="rId6"/>
    <sheet state="visible" name="961-OST - Ostatní náklady" sheetId="5" r:id="rId7"/>
    <sheet state="visible" name="962-M - Zemní a montážní ..." sheetId="6" r:id="rId8"/>
    <sheet state="visible" name="962-OST - Ostatní náklady" sheetId="7" r:id="rId9"/>
    <sheet state="visible" name="Pokyny pro vyplnění" sheetId="8" r:id="rId10"/>
  </sheets>
  <definedNames>
    <definedName hidden="1" localSheetId="2" name="_xlnm._FilterDatabase">'922-OST - Ostatní náklady'!$C$85:$K$108</definedName>
    <definedName hidden="1" localSheetId="3" name="_xlnm._FilterDatabase">'961-M - Zemní a montážní ...'!$C$83:$K$95</definedName>
    <definedName hidden="1" localSheetId="4" name="_xlnm._FilterDatabase">'961-OST - Ostatní náklady'!$C$84:$K$92</definedName>
    <definedName hidden="1" localSheetId="1" name="_xlnm._FilterDatabase">'922-M - Zemní a montážní ...'!$C$88:$K$269</definedName>
    <definedName hidden="1" localSheetId="5" name="_xlnm._FilterDatabase">'962-M - Zemní a montážní ...'!$C$89:$K$155</definedName>
    <definedName hidden="1" localSheetId="6" name="_xlnm._FilterDatabase">'962-OST - Ostatní náklady'!$C$82:$K$93</definedName>
  </definedNames>
  <calcPr/>
</workbook>
</file>

<file path=xl/sharedStrings.xml><?xml version="1.0" encoding="utf-8"?>
<sst xmlns="http://schemas.openxmlformats.org/spreadsheetml/2006/main" count="4869" uniqueCount="1022">
  <si>
    <t>Export VZ</t>
  </si>
  <si>
    <t>List obsahuje:</t>
  </si>
  <si>
    <t>1) Rekapitulace stavby</t>
  </si>
  <si>
    <t>1) Krycí list soupisu</t>
  </si>
  <si>
    <t>2) Rekapitulace objektů stavby a soupisů prací</t>
  </si>
  <si>
    <t>2) Rekapitulace</t>
  </si>
  <si>
    <t>3) Soupis prací</t>
  </si>
  <si>
    <t>Zpět na list:</t>
  </si>
  <si>
    <t>Rekapitulace stavby</t>
  </si>
  <si>
    <t>3.0</t>
  </si>
  <si>
    <t>ZAMOK</t>
  </si>
  <si>
    <t>False</t>
  </si>
  <si>
    <t>{b5726b2c-2a04-4db9-b0a3-c28a471b14b3}</t>
  </si>
  <si>
    <t>0,01</t>
  </si>
  <si>
    <t>{5b356811-1b41-45ae-897a-47db1f8d7e37}</t>
  </si>
  <si>
    <t>{477c88fc-1ed6-445e-9f64-cda76a810f86}</t>
  </si>
  <si>
    <t>21</t>
  </si>
  <si>
    <t>2</t>
  </si>
  <si>
    <t>KRYCÍ LIST SOUPISU</t>
  </si>
  <si>
    <t>v ---  níže se nacházejí doplnkové a pomocné údaje k sestavám  --- v</t>
  </si>
  <si>
    <t>Stavba:</t>
  </si>
  <si>
    <t>1</t>
  </si>
  <si>
    <t>15</t>
  </si>
  <si>
    <t>REKAPITULACE STAVBY</t>
  </si>
  <si>
    <t>Návod na vyplnění</t>
  </si>
  <si>
    <t>0,001</t>
  </si>
  <si>
    <t>Kód:</t>
  </si>
  <si>
    <t>S-142388</t>
  </si>
  <si>
    <t>Objekt: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</si>
  <si>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</si>
  <si>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Přeložka kabelů podél koryta Rokytky, S - 142388</t>
  </si>
  <si>
    <t>922 - Přeložka - kabelové vedení 22 kV</t>
  </si>
  <si>
    <t>0,1</t>
  </si>
  <si>
    <t>KSO:</t>
  </si>
  <si>
    <t/>
  </si>
  <si>
    <t>CC-CZ:</t>
  </si>
  <si>
    <t>22142</t>
  </si>
  <si>
    <t>Soupis:</t>
  </si>
  <si>
    <t>Místo:</t>
  </si>
  <si>
    <t>Praha 9 - Kyje</t>
  </si>
  <si>
    <t>Datum:</t>
  </si>
  <si>
    <t>922/M - Zemní a montážní práce</t>
  </si>
  <si>
    <t>29. 8. 2018</t>
  </si>
  <si>
    <t>922/OST - Ostatní náklady</t>
  </si>
  <si>
    <t>10</t>
  </si>
  <si>
    <t>100</t>
  </si>
  <si>
    <t>Zadavatel:</t>
  </si>
  <si>
    <t>IČ:</t>
  </si>
  <si>
    <t>00064581</t>
  </si>
  <si>
    <t>Hlavní město Praha, Mariánské náměstí 2, 110 00 P1</t>
  </si>
  <si>
    <t>DIČ:</t>
  </si>
  <si>
    <t>Uchazeč:</t>
  </si>
  <si>
    <t>Vyplň údaj</t>
  </si>
  <si>
    <t>Projektant:</t>
  </si>
  <si>
    <t>44794274</t>
  </si>
  <si>
    <t>VOLTCOM, spol. s 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</si>
  <si>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</si>
  <si>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</si>
  <si>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</si>
  <si>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</si>
  <si>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</si>
  <si>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</si>
  <si>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</si>
  <si>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</si>
  <si>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</si>
  <si>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</si>
  <si>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</si>
  <si>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</si>
  <si>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</si>
  <si>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</si>
  <si>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</si>
  <si>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</si>
  <si>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REKAPITULACE OBJEKTŮ STAVBY A SOUPISŮ PRACÍ</t>
  </si>
  <si>
    <t>Kód dílu - Popis</t>
  </si>
  <si>
    <t>Cena celkem [CZK]</t>
  </si>
  <si>
    <t>Náklady soupisu celkem</t>
  </si>
  <si>
    <t>-1</t>
  </si>
  <si>
    <t>Informatívní údaje z listů zakázek</t>
  </si>
  <si>
    <t>M - Práce a dodávky M</t>
  </si>
  <si>
    <t>Kód</t>
  </si>
  <si>
    <t xml:space="preserve">    21-M - Elektromontáže</t>
  </si>
  <si>
    <t>Objekt, Soupis prací</t>
  </si>
  <si>
    <t>Cena bez DPH [CZK]</t>
  </si>
  <si>
    <t>Cena s DPH [CZK]</t>
  </si>
  <si>
    <t>Typ</t>
  </si>
  <si>
    <t>z toho Ostat.
náklady [CZK]</t>
  </si>
  <si>
    <t xml:space="preserve">    46-M - Zemní práce při extr.mont.pracích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</si>
  <si>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</si>
  <si>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</si>
  <si>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</si>
  <si>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</si>
  <si>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</si>
  <si>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</si>
  <si>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</si>
  <si>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</si>
  <si>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</si>
  <si>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</si>
  <si>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OST - Ostatní</t>
  </si>
  <si>
    <t>Základna
DPH nulová</t>
  </si>
  <si>
    <t xml:space="preserve">      46-M1 - Zemní práce – povrchy</t>
  </si>
  <si>
    <t>Náklady stavby celkem</t>
  </si>
  <si>
    <t xml:space="preserve">      46-M2 - Zemní práce – výkopy</t>
  </si>
  <si>
    <t xml:space="preserve">      46-M3 - Zemní práce – uložení kabelů, skříně</t>
  </si>
  <si>
    <t>SOUPIS PRACÍ</t>
  </si>
  <si>
    <t xml:space="preserve">      46-M4 - Zemní práce – ostatní</t>
  </si>
  <si>
    <t>D</t>
  </si>
  <si>
    <t>0</t>
  </si>
  <si>
    <t>###NOIMPORT###</t>
  </si>
  <si>
    <t>IMPORT</t>
  </si>
  <si>
    <t>{00000000-0000-0000-0000-000000000000}</t>
  </si>
  <si>
    <t>922</t>
  </si>
  <si>
    <t>Přeložka - kabelové vedení 22 kV</t>
  </si>
  <si>
    <t>STA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</si>
  <si>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</si>
  <si>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</si>
  <si>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</si>
  <si>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</si>
  <si>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</si>
  <si>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</si>
  <si>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</si>
  <si>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</si>
  <si>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</si>
  <si>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</si>
  <si>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</si>
  <si>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</si>
  <si>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</si>
  <si>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{450b1d23-f6e8-4c73-ac84-eb2682174961}</t>
  </si>
  <si>
    <t>/</t>
  </si>
  <si>
    <t>922/M</t>
  </si>
  <si>
    <t>Zemní a montážní práce</t>
  </si>
  <si>
    <t>Soupis</t>
  </si>
  <si>
    <t>M</t>
  </si>
  <si>
    <t>Práce a dodávky M</t>
  </si>
  <si>
    <t>3</t>
  </si>
  <si>
    <t>ROZPOCET</t>
  </si>
  <si>
    <t>922/OST</t>
  </si>
  <si>
    <t>Ostatní náklady</t>
  </si>
  <si>
    <t>21-M</t>
  </si>
  <si>
    <t>Elektromontáže</t>
  </si>
  <si>
    <t>961</t>
  </si>
  <si>
    <t>Přeložka - metalické sdělovací kabely</t>
  </si>
  <si>
    <t>K</t>
  </si>
  <si>
    <t>210102023.P</t>
  </si>
  <si>
    <t>210280003.P</t>
  </si>
  <si>
    <t>Propojení vodičů celoplastových spojkou do 22 kV venkovní žíly do 240 mm2</t>
  </si>
  <si>
    <t>Zkoušky a prohlídky el rozvodů a  zařízení celková prohlídka pro objem mtž prací do 1 000 000 Kč</t>
  </si>
  <si>
    <t>kus</t>
  </si>
  <si>
    <t>{7f132c71-bd4d-4d4a-8a44-fcbeab34e980}</t>
  </si>
  <si>
    <t>961/M</t>
  </si>
  <si>
    <t>CS PREdi 2018 01</t>
  </si>
  <si>
    <t>{c5378576-243c-42c6-ac8d-8ea533e2cc26}</t>
  </si>
  <si>
    <t>961/OST</t>
  </si>
  <si>
    <t>64</t>
  </si>
  <si>
    <t>{ee2ee955-3204-4500-bf8e-b62ae6645e06}</t>
  </si>
  <si>
    <t>962</t>
  </si>
  <si>
    <t>Přeložka - optické sdělovací kabely</t>
  </si>
  <si>
    <t>{3635f374-4b27-47b4-bdc5-ba71b0ab5f33}</t>
  </si>
  <si>
    <t>962/M</t>
  </si>
  <si>
    <t>-128494850</t>
  </si>
  <si>
    <t>210280010.P</t>
  </si>
  <si>
    <t>Příplatek k celkové prohlídce za dalších i započatých 500 000 Kč přes 1 000 000 Kč</t>
  </si>
  <si>
    <t>-554136580</t>
  </si>
  <si>
    <t>-1377764947</t>
  </si>
  <si>
    <t>000010901.P</t>
  </si>
  <si>
    <t>Inženýrská činnost při realizaci stavby</t>
  </si>
  <si>
    <t>kpl</t>
  </si>
  <si>
    <t>000121570</t>
  </si>
  <si>
    <t>262144</t>
  </si>
  <si>
    <t>{1afbff66-4bc8-4177-8a38-089b0f3b3df0}</t>
  </si>
  <si>
    <t>962/OST</t>
  </si>
  <si>
    <t>spojka kab.EPJMe/EC 1C 24 F T3P1Compact</t>
  </si>
  <si>
    <t>-416602122</t>
  </si>
  <si>
    <t>46-M</t>
  </si>
  <si>
    <t>Zemní práce při extr.mont.pracích</t>
  </si>
  <si>
    <t>ks</t>
  </si>
  <si>
    <t>4</t>
  </si>
  <si>
    <t>460720003.P</t>
  </si>
  <si>
    <t>Připojení do sítě VN 2x spojkou včetně inženýrské činnosti</t>
  </si>
  <si>
    <t>sada</t>
  </si>
  <si>
    <t>-942659643</t>
  </si>
  <si>
    <t>OST</t>
  </si>
  <si>
    <t>Ostatní</t>
  </si>
  <si>
    <t>{8ea3dafc-6ce0-4801-9e21-ae131cc37a46}</t>
  </si>
  <si>
    <t>5</t>
  </si>
  <si>
    <t>000010036.P</t>
  </si>
  <si>
    <t>Vypracování dokumentace skutečného provedení v digitální formě kabelů VN</t>
  </si>
  <si>
    <t>128</t>
  </si>
  <si>
    <t>-389041979</t>
  </si>
  <si>
    <t>210102025.P</t>
  </si>
  <si>
    <t>Propojení vodičů celoplastových a s izolací přechodových spojkou do 22 kV</t>
  </si>
  <si>
    <t>586008485</t>
  </si>
  <si>
    <t>-24651439</t>
  </si>
  <si>
    <t>6</t>
  </si>
  <si>
    <t>P</t>
  </si>
  <si>
    <t>000020013.P</t>
  </si>
  <si>
    <t>Geometrické zaměření kabelové trasy - délka nad 100 m</t>
  </si>
  <si>
    <t>km</t>
  </si>
  <si>
    <t>Poznámka k položce:
Spojkování na stávající kabel 22 kV ANKTOYPVs.</t>
  </si>
  <si>
    <t>-2009136536</t>
  </si>
  <si>
    <t>7</t>
  </si>
  <si>
    <t>013254000</t>
  </si>
  <si>
    <t>Dokumentace skutečného provedení stavby</t>
  </si>
  <si>
    <t>CS ÚRS 2018 01</t>
  </si>
  <si>
    <t>1024</t>
  </si>
  <si>
    <t>1431564463</t>
  </si>
  <si>
    <t>8</t>
  </si>
  <si>
    <t>000020012.P</t>
  </si>
  <si>
    <t>Geodetické zaměření kabelové trasy - délka nad 100 m</t>
  </si>
  <si>
    <t>000117711</t>
  </si>
  <si>
    <t>spojka přech. EPJMt-1C/3C-24-H-T3 -V.1.2</t>
  </si>
  <si>
    <t>-1261817704</t>
  </si>
  <si>
    <t>9</t>
  </si>
  <si>
    <t>000020014.P</t>
  </si>
  <si>
    <t>Geodetické doměření spojek VN - připojení na síť VN PREdi</t>
  </si>
  <si>
    <t>39112044</t>
  </si>
  <si>
    <t>000020022.P</t>
  </si>
  <si>
    <t>Vytýčení hranice pozemku - trasa nad 100 m</t>
  </si>
  <si>
    <t>962041512</t>
  </si>
  <si>
    <t>11</t>
  </si>
  <si>
    <t>V0001</t>
  </si>
  <si>
    <t>Manipulace v síti PREdi, koordinace s PREdi</t>
  </si>
  <si>
    <t>-1860513683</t>
  </si>
  <si>
    <t>12</t>
  </si>
  <si>
    <t>V0002</t>
  </si>
  <si>
    <t>Zabezpečení výkopu, přechodové lávky, mobilní zábrany, výstražné pásky</t>
  </si>
  <si>
    <t>-1072281059</t>
  </si>
  <si>
    <t>13</t>
  </si>
  <si>
    <t>V0003</t>
  </si>
  <si>
    <t>Dopravně inženýrská opatření, zábory</t>
  </si>
  <si>
    <t>-512014836</t>
  </si>
  <si>
    <t>-953639646</t>
  </si>
  <si>
    <t>14</t>
  </si>
  <si>
    <t>000121526</t>
  </si>
  <si>
    <t>M04</t>
  </si>
  <si>
    <t>koncovka ukončovací na mikrotrubičku ES16 s pojistkou (GABOCOM)</t>
  </si>
  <si>
    <t>Identifikace kabelu VN v síti PREdi</t>
  </si>
  <si>
    <t>455368577</t>
  </si>
  <si>
    <t>M05</t>
  </si>
  <si>
    <t>Bezpečné zajištění vypnutého kabelu - "střelení" kabelu</t>
  </si>
  <si>
    <t>5999819</t>
  </si>
  <si>
    <t>PRE004140.P</t>
  </si>
  <si>
    <t>Příplatek k propojení vodičů celoplastových spojkou do 22 kV venkovní žíly do 240 mm2 za ukončení OT</t>
  </si>
  <si>
    <t>-1735028912</t>
  </si>
  <si>
    <t>16</t>
  </si>
  <si>
    <t>N01</t>
  </si>
  <si>
    <t>Zapnutí kabelu VN vč. kontroly fázování (barvy)</t>
  </si>
  <si>
    <t>961 - Přeložka - metalické sdělovací kabely</t>
  </si>
  <si>
    <t>137727740</t>
  </si>
  <si>
    <t>000121527</t>
  </si>
  <si>
    <t>Sada montážní ukončovací SMDU</t>
  </si>
  <si>
    <t>961/M - Zemní a montážní práce</t>
  </si>
  <si>
    <t>-504154081</t>
  </si>
  <si>
    <t>17</t>
  </si>
  <si>
    <t>N02b</t>
  </si>
  <si>
    <t>VN diagnostika kabelu (AXEK)</t>
  </si>
  <si>
    <t>-1326110810</t>
  </si>
  <si>
    <t>000109863</t>
  </si>
  <si>
    <t>spray odmašťovací Nr.121/400ml</t>
  </si>
  <si>
    <t>550288786</t>
  </si>
  <si>
    <t>18</t>
  </si>
  <si>
    <t>N03</t>
  </si>
  <si>
    <t>Plášťová zkouška vysoknapěťového kabelu po pokládce</t>
  </si>
  <si>
    <t>-1478201048</t>
  </si>
  <si>
    <t>210950101.P</t>
  </si>
  <si>
    <t>Další štítek označovací na kabel vč. štítku</t>
  </si>
  <si>
    <t>1781215476</t>
  </si>
  <si>
    <t>000105031</t>
  </si>
  <si>
    <t>štítek kabelový s tiskem</t>
  </si>
  <si>
    <t>1369309463</t>
  </si>
  <si>
    <t>-336386388</t>
  </si>
  <si>
    <t>PRE004025.P</t>
  </si>
  <si>
    <t>Zaslepení smršťovací čepičkou proti vlkosti včetně těsnícího páskupro kabel VN do 1x240 mm2 +OT</t>
  </si>
  <si>
    <t>-146968477</t>
  </si>
  <si>
    <t>000118374</t>
  </si>
  <si>
    <t>čepička smršťovací SKK 80/40 - GPH</t>
  </si>
  <si>
    <t>743929363</t>
  </si>
  <si>
    <t>000121523</t>
  </si>
  <si>
    <t>těsnící pásek pro vyplnění prostoru mezi silovou částí kabelu VN a optotrubičkou typ MT25 (Prysmian)</t>
  </si>
  <si>
    <t>bal</t>
  </si>
  <si>
    <t>-1704519651</t>
  </si>
  <si>
    <t>PRE004090.P</t>
  </si>
  <si>
    <t>Montáž hliníkových kabelů  AXEKVCEY + OT, 22 kV 1x240 mm2 volně uložených</t>
  </si>
  <si>
    <t>m</t>
  </si>
  <si>
    <t>-1159568641</t>
  </si>
  <si>
    <t>Poznámka k položce:
Délka trasy.</t>
  </si>
  <si>
    <t>VV</t>
  </si>
  <si>
    <t>571 * 3</t>
  </si>
  <si>
    <t>"řízený protlak" - 122 * 3</t>
  </si>
  <si>
    <t>"chránička" - 8 * 3</t>
  </si>
  <si>
    <t>Součet</t>
  </si>
  <si>
    <t>PRE004100.P</t>
  </si>
  <si>
    <t>Montáž hliníkových kabelů  AXEKVCEY + OT, 22 kV 1x240 mm2 pevně uložených</t>
  </si>
  <si>
    <t>1330602416</t>
  </si>
  <si>
    <t>Poznámka k položce:
Vedeno v chráničce - řízený protlak.</t>
  </si>
  <si>
    <t>122 * 3 "protlak"</t>
  </si>
  <si>
    <t>8 * 3 "chránička"</t>
  </si>
  <si>
    <t>000121211</t>
  </si>
  <si>
    <t>kabel AXEKVCEY-OT 1x240/25+OT16/12 črv.p</t>
  </si>
  <si>
    <t>-631176024</t>
  </si>
  <si>
    <t>Poznámka k položce:
Včetněre rezevrvy ve spojkovištích a "zvlnění" v trase.</t>
  </si>
  <si>
    <t>PRE004110.P</t>
  </si>
  <si>
    <t>Svazkování jednožilových kabelů vn s OT</t>
  </si>
  <si>
    <t>-201314107</t>
  </si>
  <si>
    <t>Poznámka k položce:
po 1,5m.</t>
  </si>
  <si>
    <t>000106265</t>
  </si>
  <si>
    <t>řemínek upevňovací délka 43 cm</t>
  </si>
  <si>
    <t>256</t>
  </si>
  <si>
    <t>-1165017943</t>
  </si>
  <si>
    <t>19</t>
  </si>
  <si>
    <t>220233061.P</t>
  </si>
  <si>
    <t>Tlakování optotrubky
 VN</t>
  </si>
  <si>
    <t>221376379</t>
  </si>
  <si>
    <t>20</t>
  </si>
  <si>
    <t>220233062.P</t>
  </si>
  <si>
    <t>Kalibrace optotrubky
 VN</t>
  </si>
  <si>
    <t>210100252.V</t>
  </si>
  <si>
    <t xml:space="preserve">Ukončení kabelů smršťovací záklopkou nebo páskou </t>
  </si>
  <si>
    <t>836499539</t>
  </si>
  <si>
    <t>V002</t>
  </si>
  <si>
    <t>Zřízení kalibračního místa včetně vypracování protokolu a dopravy</t>
  </si>
  <si>
    <t>-428221754</t>
  </si>
  <si>
    <t>22</t>
  </si>
  <si>
    <t>PRE004040.V</t>
  </si>
  <si>
    <t xml:space="preserve">Asistence zhotovitele při kalibraci a tlakování </t>
  </si>
  <si>
    <t>1859357451</t>
  </si>
  <si>
    <t>000118-V01</t>
  </si>
  <si>
    <t xml:space="preserve">čepička smršťovací </t>
  </si>
  <si>
    <t>565387422</t>
  </si>
  <si>
    <t>23</t>
  </si>
  <si>
    <t>210102025.D</t>
  </si>
  <si>
    <t>Demontáž propojení vodičů s papírovou izolací litinovou spojkou</t>
  </si>
  <si>
    <t>378174904</t>
  </si>
  <si>
    <t>210901075.V</t>
  </si>
  <si>
    <t>Demontáž kabelů Cu TCEKEZE volně uložených</t>
  </si>
  <si>
    <t>-26764676</t>
  </si>
  <si>
    <t>Poznámka k položce:
V místě napojení přeložky na původní trasu.</t>
  </si>
  <si>
    <t>-1233527949</t>
  </si>
  <si>
    <t>24</t>
  </si>
  <si>
    <t>210930026.D</t>
  </si>
  <si>
    <t>Demontáž hliníkových kabelů olejových 22 kV do 3x240 mm2 volně uložených</t>
  </si>
  <si>
    <t>210000DMT.D</t>
  </si>
  <si>
    <t>Odvoz a likvidace demontovaného materiálu</t>
  </si>
  <si>
    <t>782276962</t>
  </si>
  <si>
    <t>210320001.P</t>
  </si>
  <si>
    <t>Ostatní práce nezahrnuté v katalogu - HZS</t>
  </si>
  <si>
    <t>hod</t>
  </si>
  <si>
    <t>943997927</t>
  </si>
  <si>
    <t>-471170701</t>
  </si>
  <si>
    <t>Poznámka k položce:
Přidružené pomocné práce. Stříhání demontovaného kabelu na kusy délky ca 1,0m pro naložení.</t>
  </si>
  <si>
    <t>25</t>
  </si>
  <si>
    <t>1777401949</t>
  </si>
  <si>
    <t>-709449205</t>
  </si>
  <si>
    <t>26</t>
  </si>
  <si>
    <t>-2122721608</t>
  </si>
  <si>
    <t>-2068965360</t>
  </si>
  <si>
    <t>Poznámka k položce:
Pomocný dělník pří výkopech, průběžný úklid v místě přeoložky, stříhání a nakládání vytěženého vedení,vytěžení stávajícího vedení ze stávajících betonových chrániček, zabezpečení staveniště apod.
Případné přerušení kabelové chráničky v revizních výkopech řízeného protlaku pro postupné zatažení kabelů.</t>
  </si>
  <si>
    <t>27</t>
  </si>
  <si>
    <t>MD</t>
  </si>
  <si>
    <t>Mimostaveništní doprava</t>
  </si>
  <si>
    <t>%</t>
  </si>
  <si>
    <t>1853641368</t>
  </si>
  <si>
    <t>46-M1</t>
  </si>
  <si>
    <t>Zemní práce – povrchy</t>
  </si>
  <si>
    <t>28</t>
  </si>
  <si>
    <t>460030011.P</t>
  </si>
  <si>
    <t>Sejmutí drnu jakékoliv tloušťky</t>
  </si>
  <si>
    <t>m2</t>
  </si>
  <si>
    <t>1981299379</t>
  </si>
  <si>
    <t>237 + 60,5</t>
  </si>
  <si>
    <t>29</t>
  </si>
  <si>
    <t>460620009.P</t>
  </si>
  <si>
    <t>Rozhrnutí ornice a úprava pláně před osetím na rovině i ve svahu</t>
  </si>
  <si>
    <t>-1142236430</t>
  </si>
  <si>
    <t>30</t>
  </si>
  <si>
    <t>460030024.P</t>
  </si>
  <si>
    <t>Odstranění dřevitého porostu z křovin a stromů tvrdého hustého</t>
  </si>
  <si>
    <t>794060784</t>
  </si>
  <si>
    <t>2 * 3 * 3</t>
  </si>
  <si>
    <t>31</t>
  </si>
  <si>
    <t>460030121.P</t>
  </si>
  <si>
    <t>Odstranění pařezů stromů průměru kmene do 30 cm</t>
  </si>
  <si>
    <t>-42357173</t>
  </si>
  <si>
    <t>32</t>
  </si>
  <si>
    <t>460030164.P</t>
  </si>
  <si>
    <t>Odstranění podkladu nebo krytu komunikace včetně rozpojení na kusy a zarovnání styčné spáry  z betonu prostého tloušťky do 20 cm</t>
  </si>
  <si>
    <t>-1223201251</t>
  </si>
  <si>
    <t>5,5*1,5</t>
  </si>
  <si>
    <t>33</t>
  </si>
  <si>
    <t>460030171.P</t>
  </si>
  <si>
    <t>Odstranění krytu komunikace ze živice tloušťky do 5 cm</t>
  </si>
  <si>
    <t>40019754</t>
  </si>
  <si>
    <t>34</t>
  </si>
  <si>
    <t>460030182.P</t>
  </si>
  <si>
    <t>Řezání podkladu nebo krytu hloubky do 15 cm</t>
  </si>
  <si>
    <t>-885991753</t>
  </si>
  <si>
    <t>5,5 * 2</t>
  </si>
  <si>
    <t>35</t>
  </si>
  <si>
    <t>460650201.P</t>
  </si>
  <si>
    <t>Ošetření spáry zálivkou VILLAS včetně dodatečného proříznutí</t>
  </si>
  <si>
    <t>-1784163319</t>
  </si>
  <si>
    <t>36</t>
  </si>
  <si>
    <t>460080112.P</t>
  </si>
  <si>
    <t>Bourání podkladu betonového se záhozem jámy sypaninou</t>
  </si>
  <si>
    <t>m3</t>
  </si>
  <si>
    <t>1246837762</t>
  </si>
  <si>
    <t>Poznámka k položce:
Odstranění stávajících betonových panelů a dobetonávek v trase přeložky.</t>
  </si>
  <si>
    <t>4,8 * 0,8 * 0,35 "v trase přeložky"</t>
  </si>
  <si>
    <t>37</t>
  </si>
  <si>
    <t>460650053.P</t>
  </si>
  <si>
    <t>Zřízení podkladní vrstvy vozovky a chodníku ze štěrkodrti se zhutněním tloušťky do 15 cm</t>
  </si>
  <si>
    <t>1645631622</t>
  </si>
  <si>
    <t>38</t>
  </si>
  <si>
    <t>460650083.P</t>
  </si>
  <si>
    <t>Zřízení podkladní vrstvy vozovky z betonu prostého tloušťky do 20 cm</t>
  </si>
  <si>
    <t>1294005656</t>
  </si>
  <si>
    <t>39</t>
  </si>
  <si>
    <t>460650121.P</t>
  </si>
  <si>
    <t>Zřízení krytu vozovky a chodníku z betonu prostého tloušťky do 5 cm</t>
  </si>
  <si>
    <t>1269608067</t>
  </si>
  <si>
    <t>961/OST - Ostatní náklady</t>
  </si>
  <si>
    <t>40</t>
  </si>
  <si>
    <t>460620028.P</t>
  </si>
  <si>
    <t>Položení obrubníků betonových stojatých, vč. betonu</t>
  </si>
  <si>
    <t>1015228202</t>
  </si>
  <si>
    <t>41</t>
  </si>
  <si>
    <t>000999082</t>
  </si>
  <si>
    <t>Obrubník betonový silniční</t>
  </si>
  <si>
    <t>bm</t>
  </si>
  <si>
    <t>-1913638894</t>
  </si>
  <si>
    <t>46-M2</t>
  </si>
  <si>
    <t>Zemní práce – výkopy</t>
  </si>
  <si>
    <t>42</t>
  </si>
  <si>
    <t>460230301.P</t>
  </si>
  <si>
    <t>Hloubení jam (sondy startovací jámy) ručně v hornině tř. 3</t>
  </si>
  <si>
    <t>-378836923</t>
  </si>
  <si>
    <t>Poznámka k položce:
Ručně kopané sondy u stávajících chrániček, čerpací jámy.</t>
  </si>
  <si>
    <t>(1,2*1,2*1,5) * 2 "odkopání stávajících chrániček"</t>
  </si>
  <si>
    <t>1,5 * 1,5 * 1,2  "v místě začástku přeložky - souběh VN a OPTO"</t>
  </si>
  <si>
    <t>1,5 * 2 * 1,2 "kabelová komora"</t>
  </si>
  <si>
    <t>(2 * 2,5 *3) * 2 "revizní jámy v místě řízeného protlaku protlaku"</t>
  </si>
  <si>
    <t>(1,2*1,2*1,5) * 7 "ručně kopané sondy"</t>
  </si>
  <si>
    <t>2*3*2 "startovací jáma řízeného protlaku"</t>
  </si>
  <si>
    <t>2*6*2 "cílová jáma řízeného protlaku"</t>
  </si>
  <si>
    <t>43</t>
  </si>
  <si>
    <t>460230023.P</t>
  </si>
  <si>
    <t>Hloubení zapažených a nezapažených jam kabelových spojek přechodových do 22 kV ručně v hornině tř 3 (7,8 m3)</t>
  </si>
  <si>
    <t>466694474</t>
  </si>
  <si>
    <t>44</t>
  </si>
  <si>
    <t>460561601.P</t>
  </si>
  <si>
    <t>Zásyp jam (sondy startovací jámy) ručně, z horniny třídy 3</t>
  </si>
  <si>
    <t>-1651061076</t>
  </si>
  <si>
    <t>91,74 "vyhloubené jámy"</t>
  </si>
  <si>
    <t>7,8  +  7,8 "spojkoviště"</t>
  </si>
  <si>
    <t xml:space="preserve"> - 3,6 "zemní komora"</t>
  </si>
  <si>
    <t>45</t>
  </si>
  <si>
    <t>174101101</t>
  </si>
  <si>
    <t>Zásyp jam, šachet rýh nebo kolem objektů sypaninou se zhutněním</t>
  </si>
  <si>
    <t>-201950300</t>
  </si>
  <si>
    <t>Poznámka k položce:
kabelové komory</t>
  </si>
  <si>
    <t>46</t>
  </si>
  <si>
    <t>460200303.P</t>
  </si>
  <si>
    <t>Hloubení kabelových zapažených a nezapažených rýh ručně š 50 cm, hl 120 cm, v hornině tř 3</t>
  </si>
  <si>
    <t>-1828049838</t>
  </si>
  <si>
    <t>Poznámka k položce:
Koeficient množství 1,2 dle udávané tolerence genarálního projektanta s ohledem na možné provedení finálních povrchů.</t>
  </si>
  <si>
    <t>"trasa přeložky celkem" 571</t>
  </si>
  <si>
    <t>"odkopání části stávajícího kabelu VN" 7</t>
  </si>
  <si>
    <t>"spojkoviště" - 2</t>
  </si>
  <si>
    <t>"řízený protlak" - 122</t>
  </si>
  <si>
    <t>"stávající chránička" - 8</t>
  </si>
  <si>
    <t>962 - Přeložka - optické sdělovací kabely</t>
  </si>
  <si>
    <t>"v místě souběhu přeložky se stávajícím vedením" - 135</t>
  </si>
  <si>
    <t>962/M - Zemní a montážní práce</t>
  </si>
  <si>
    <t>311*1,2 'Přepočtené koeficientem množství</t>
  </si>
  <si>
    <t>47</t>
  </si>
  <si>
    <t>460560273.P</t>
  </si>
  <si>
    <t>Zásyp rýh ručně šířky 50 cm, hloubky 90 cm, z horniny třídy 3</t>
  </si>
  <si>
    <t>-542984792</t>
  </si>
  <si>
    <t>373,2 + 35</t>
  </si>
  <si>
    <t>48</t>
  </si>
  <si>
    <t>460200593.P</t>
  </si>
  <si>
    <t>Hloubení kabelových zapažených a nezapažených rýh ručně š 65 cm, hl 140 cm, v hornině tř 3</t>
  </si>
  <si>
    <t>803037904</t>
  </si>
  <si>
    <t>Identifikace vedení v síti PREdi</t>
  </si>
  <si>
    <t>1953661232</t>
  </si>
  <si>
    <t>Poznámka k položce:
Ve svahu koryta Rokytky navazujících terénních úprav.
V místě souběhu s původní trasou - vytěžení stávajícího vedení.</t>
  </si>
  <si>
    <t>49</t>
  </si>
  <si>
    <t>460560673.P</t>
  </si>
  <si>
    <t>Zásyp rýh ručně šířky 65 cm, hloubky 110 cm, z horniny třídy 3</t>
  </si>
  <si>
    <t>649029452</t>
  </si>
  <si>
    <t>913143445</t>
  </si>
  <si>
    <t>1304522683</t>
  </si>
  <si>
    <t>1775589162</t>
  </si>
  <si>
    <t>50</t>
  </si>
  <si>
    <t>460200263.P</t>
  </si>
  <si>
    <t>Hloubení kabelových zapažených a nezapažených rýh ručně š 50 cm, hl 80 cm, v hornině tř 3</t>
  </si>
  <si>
    <t>1263623693</t>
  </si>
  <si>
    <t>"výkop stávajícího vedení OPTO" 35</t>
  </si>
  <si>
    <t>"nová trasa přeložky OPTO" 15,5 + 3,5</t>
  </si>
  <si>
    <t>51</t>
  </si>
  <si>
    <t>460560243.P</t>
  </si>
  <si>
    <t>Zásyp rýh ručně šířky 50 cm, hloubky 60 cm, z horniny třídy 3</t>
  </si>
  <si>
    <t>-898094656</t>
  </si>
  <si>
    <t>52</t>
  </si>
  <si>
    <t>460400021.P</t>
  </si>
  <si>
    <t>Pažení příložné plné výkopů rýh kabelových hloubky do 2 m</t>
  </si>
  <si>
    <t>-1145461698</t>
  </si>
  <si>
    <t>53</t>
  </si>
  <si>
    <t>460400121.P</t>
  </si>
  <si>
    <t>Odstranění pažení příložného plného výkopů rýh kabelových hloubky do 2 m</t>
  </si>
  <si>
    <t>1227332451</t>
  </si>
  <si>
    <t>54</t>
  </si>
  <si>
    <t>460400071.P</t>
  </si>
  <si>
    <t>Pažení příložné plné výkopů jam hloubky do 4 m</t>
  </si>
  <si>
    <t>103799776</t>
  </si>
  <si>
    <t>((2*2 +  2,5*2) *3) * 2 "revizní jámy v místě řízeného protlaku protlaku"</t>
  </si>
  <si>
    <t>(2*2 + 3*2) *2 "startovací jáma řízeného protlaku"</t>
  </si>
  <si>
    <t>(2*2 + 6*2) * 2 "cílová jáma řízeného protlaku"</t>
  </si>
  <si>
    <t>55</t>
  </si>
  <si>
    <t>460400091.P</t>
  </si>
  <si>
    <t>Pažení stěn rýh nebo jam - rozepření</t>
  </si>
  <si>
    <t>HSV - Práce a dodávky HSV</t>
  </si>
  <si>
    <t xml:space="preserve">    2 - Zakládání</t>
  </si>
  <si>
    <t>1698764107</t>
  </si>
  <si>
    <t>56</t>
  </si>
  <si>
    <t>460400171.P</t>
  </si>
  <si>
    <t>Odstranění pažení příložného výkopů jam hloubky do 4 m</t>
  </si>
  <si>
    <t>-745713745</t>
  </si>
  <si>
    <t>57</t>
  </si>
  <si>
    <t>460400191.P</t>
  </si>
  <si>
    <t>Odstranění rozepření stěn rýh nebo jam</t>
  </si>
  <si>
    <t>-542586428</t>
  </si>
  <si>
    <t>58</t>
  </si>
  <si>
    <t>PRE000230.V</t>
  </si>
  <si>
    <t>Řízený podvrt průměru do 250 mm v hornině třídy 1 až 4 včetně dodání PE trub DN 250/13,4 PE 100 s červenými pruhy</t>
  </si>
  <si>
    <t>-258992176</t>
  </si>
  <si>
    <t>46-M3</t>
  </si>
  <si>
    <t>Zemní práce – uložení kabelů, skříně</t>
  </si>
  <si>
    <t>59</t>
  </si>
  <si>
    <t>460421142.P</t>
  </si>
  <si>
    <t>Lože kabelů písek, štěrkopísek tl 10 cm nad kabel, beton nebo plast deska 50x25 cm, š lože do 50 cm</t>
  </si>
  <si>
    <t>HSV</t>
  </si>
  <si>
    <t>Práce a dodávky HSV</t>
  </si>
  <si>
    <t>1249293706</t>
  </si>
  <si>
    <t>311</t>
  </si>
  <si>
    <t>Zakládání</t>
  </si>
  <si>
    <t>60</t>
  </si>
  <si>
    <t>460421143.P</t>
  </si>
  <si>
    <t>Lože kabelů písek, štěrkopísek tl 10 cm nad kabel, beton nebo plast deska 50x25 cm, š lože do 75 cm</t>
  </si>
  <si>
    <t>271532212</t>
  </si>
  <si>
    <t>Podsyp pod základové konstrukce se zhutněním z hrubého kameniva frakce 16 až 32 mm</t>
  </si>
  <si>
    <t>930674340</t>
  </si>
  <si>
    <t>61</t>
  </si>
  <si>
    <t>000104800</t>
  </si>
  <si>
    <t>deska zákrytová DK 2    500/230/45</t>
  </si>
  <si>
    <t>-2020568722</t>
  </si>
  <si>
    <t>Poznámka k položce:
V místě usazení komory.</t>
  </si>
  <si>
    <t>273313611</t>
  </si>
  <si>
    <t>Základové desky z betonu tř. C 16/20</t>
  </si>
  <si>
    <t>-1269545149</t>
  </si>
  <si>
    <t>62</t>
  </si>
  <si>
    <t>460510283.P</t>
  </si>
  <si>
    <t>Kanály zapuštěné do terénu neasfaltované z prefabrikovaných betonových žlabů typ TK 2, vč. podsypu pískem</t>
  </si>
  <si>
    <t>53774045</t>
  </si>
  <si>
    <t>63</t>
  </si>
  <si>
    <t>000104798</t>
  </si>
  <si>
    <t>žlab kabel. ZK 2-  d/š/v-500/250/200</t>
  </si>
  <si>
    <t>-213666237</t>
  </si>
  <si>
    <t>1,2*1,2*0,15 "základová deska komory"</t>
  </si>
  <si>
    <t>706956538</t>
  </si>
  <si>
    <t>0,9 "obetonování spodní části komory"</t>
  </si>
  <si>
    <t>1991902082</t>
  </si>
  <si>
    <t>65</t>
  </si>
  <si>
    <t>460510025.P</t>
  </si>
  <si>
    <t>Kabelové prostupy z trub betonových do rýhy s obetonováním, průměru do 20 cm</t>
  </si>
  <si>
    <t>-158200031</t>
  </si>
  <si>
    <t>66</t>
  </si>
  <si>
    <t>000999108</t>
  </si>
  <si>
    <t>chránička trubka vrapovaná, červená pr.200 dle KP</t>
  </si>
  <si>
    <t>-29153495</t>
  </si>
  <si>
    <t>67</t>
  </si>
  <si>
    <t>000999105</t>
  </si>
  <si>
    <t>pěna montážní PUR 750ml</t>
  </si>
  <si>
    <t>484527863</t>
  </si>
  <si>
    <t>68</t>
  </si>
  <si>
    <t>460510402.V</t>
  </si>
  <si>
    <t>Vyčištění stávajících kabelových trub bez kabelové komory čisticí soupravou</t>
  </si>
  <si>
    <t>-1248337891</t>
  </si>
  <si>
    <t>1747569874</t>
  </si>
  <si>
    <t>69</t>
  </si>
  <si>
    <t>46-M3-V01</t>
  </si>
  <si>
    <t>Příplatek pro zatažení kabelů 22 kV + OT do cháničky - pomocí zatahovacího pera</t>
  </si>
  <si>
    <t>1826960388</t>
  </si>
  <si>
    <t>220233001.P</t>
  </si>
  <si>
    <t xml:space="preserve">Montáž trubek pro optické kabely HDPE průměru 40 mm uložených volně
</t>
  </si>
  <si>
    <t>949671887</t>
  </si>
  <si>
    <t>70</t>
  </si>
  <si>
    <t>V004</t>
  </si>
  <si>
    <t>Příplatek za protahování kabelu AXEKVCEY+OT chráničkou &gt;10m (cena/metr chráničky)</t>
  </si>
  <si>
    <t>1239974574</t>
  </si>
  <si>
    <t>220233011.P</t>
  </si>
  <si>
    <t xml:space="preserve">Montáž trubek pro optické kabely HDPE průměru 40 mm uložených pevně
</t>
  </si>
  <si>
    <t>1512493985</t>
  </si>
  <si>
    <t>46-M4</t>
  </si>
  <si>
    <t>1985653624</t>
  </si>
  <si>
    <t>Zemní práce – ostatní</t>
  </si>
  <si>
    <t>Poznámka k položce:
V chráničce - řízený protlak.</t>
  </si>
  <si>
    <t>000113141</t>
  </si>
  <si>
    <t>optotrubka HDPE 40/33-zelená</t>
  </si>
  <si>
    <t>71</t>
  </si>
  <si>
    <t>460010023.P</t>
  </si>
  <si>
    <t>Vytyčení trati vedení kabelového podzemního v terénu volném</t>
  </si>
  <si>
    <t>-926876596</t>
  </si>
  <si>
    <t>220233031.P</t>
  </si>
  <si>
    <t xml:space="preserve">Montáž spojek přímých pro trubky HDPE a LSPE pro optické kabely
</t>
  </si>
  <si>
    <t>-965839368</t>
  </si>
  <si>
    <t>000121540</t>
  </si>
  <si>
    <t>Spojka Plasson pr. 40 mm</t>
  </si>
  <si>
    <t>-1849293571</t>
  </si>
  <si>
    <t>220233042.P</t>
  </si>
  <si>
    <t xml:space="preserve">Ukončení optotrubky koncovkou zaslepovací s ventilem
</t>
  </si>
  <si>
    <t>1065657323</t>
  </si>
  <si>
    <t>72</t>
  </si>
  <si>
    <t>460010031.P</t>
  </si>
  <si>
    <t>Vytyčení a vypískání poduličního zařízení trasy vedení cizí firmou</t>
  </si>
  <si>
    <t>-1576431063</t>
  </si>
  <si>
    <t>000121545</t>
  </si>
  <si>
    <t>Koncovka Plasson s ventilkem pr. 40 mm</t>
  </si>
  <si>
    <t>-771624039</t>
  </si>
  <si>
    <t>73</t>
  </si>
  <si>
    <t>115101202</t>
  </si>
  <si>
    <t>Čerpání vody na dopravní výšku do 10 m průměrný přítok do 1000 l/min</t>
  </si>
  <si>
    <t>338671911</t>
  </si>
  <si>
    <t>220233022.P</t>
  </si>
  <si>
    <t>-1041730841</t>
  </si>
  <si>
    <t>-1972083215</t>
  </si>
  <si>
    <t>Poznámka k položce:
Případné průběžné odčerpání z revizních jam v místě řízeného protlaku.</t>
  </si>
  <si>
    <t>Poznámka k položce:
V kabelové komoře.</t>
  </si>
  <si>
    <t>220233051.P</t>
  </si>
  <si>
    <t xml:space="preserve">Zafouknutí, zatažení optokabelu v objektu
</t>
  </si>
  <si>
    <t>74</t>
  </si>
  <si>
    <t>460561122.P</t>
  </si>
  <si>
    <t>Doprava nakupované zeminy (písku, recyklátu) na zásyp</t>
  </si>
  <si>
    <t>-1545269218</t>
  </si>
  <si>
    <t>220233052.P</t>
  </si>
  <si>
    <t xml:space="preserve">Zafouknutí, zatažení optokabelu v trase
</t>
  </si>
  <si>
    <t>-1525833150</t>
  </si>
  <si>
    <t>220233052.P/1</t>
  </si>
  <si>
    <t>1254124266</t>
  </si>
  <si>
    <t>Vyfouknutí, vytažení stávajícího optokabelu z trasy</t>
  </si>
  <si>
    <t>75</t>
  </si>
  <si>
    <t>460561701.P</t>
  </si>
  <si>
    <t>Zkoušky hutnění zasypaných rýh</t>
  </si>
  <si>
    <t>-24260528</t>
  </si>
  <si>
    <t>Tlakování optotrubky</t>
  </si>
  <si>
    <t>CS PREdi 2012 01</t>
  </si>
  <si>
    <t>-30921462</t>
  </si>
  <si>
    <t>76</t>
  </si>
  <si>
    <t>460470012.P</t>
  </si>
  <si>
    <t>Provizorní zajištění kabelů ve výkopech při jejich souběhu</t>
  </si>
  <si>
    <t>-1930340203</t>
  </si>
  <si>
    <t>Kalibrace optotrubky</t>
  </si>
  <si>
    <t>-102345399</t>
  </si>
  <si>
    <t>77</t>
  </si>
  <si>
    <t>460520151</t>
  </si>
  <si>
    <t>Křižovatka betonového kabelového žlabu s inženýrskými sítěmi bez zásypu</t>
  </si>
  <si>
    <t>-421483834</t>
  </si>
  <si>
    <t>220233064.P</t>
  </si>
  <si>
    <t xml:space="preserve">Montáž boxu na optospojku
</t>
  </si>
  <si>
    <t>1086699611</t>
  </si>
  <si>
    <t>-759251338</t>
  </si>
  <si>
    <t>78</t>
  </si>
  <si>
    <t>162301422</t>
  </si>
  <si>
    <t>Vodorovné přemístění pařezů do 5 km D do 500 mm</t>
  </si>
  <si>
    <t>220233065.P</t>
  </si>
  <si>
    <t xml:space="preserve">Formování a uložení rezerv optokabelu v trase
</t>
  </si>
  <si>
    <t>-1826963356</t>
  </si>
  <si>
    <t>220233066.P</t>
  </si>
  <si>
    <t xml:space="preserve">Ukončení optokabelu v rozváděči
</t>
  </si>
  <si>
    <t>vlákno</t>
  </si>
  <si>
    <t>-703632298</t>
  </si>
  <si>
    <t>79</t>
  </si>
  <si>
    <t>162301501</t>
  </si>
  <si>
    <t>Vodorovné přemístění křovin do 5 km D kmene do 100 mm</t>
  </si>
  <si>
    <t>364136697</t>
  </si>
  <si>
    <t>220233067.P</t>
  </si>
  <si>
    <t xml:space="preserve">Montáž a demontáž optického členu v rozváděči
</t>
  </si>
  <si>
    <t>1317171256</t>
  </si>
  <si>
    <t>80</t>
  </si>
  <si>
    <t>460561121.P</t>
  </si>
  <si>
    <t>Doprava nakupované zeminy (ornice) na povrchy</t>
  </si>
  <si>
    <t>-882734262</t>
  </si>
  <si>
    <t>0020020016</t>
  </si>
  <si>
    <t>Ochrana svarů</t>
  </si>
  <si>
    <t>-292465579</t>
  </si>
  <si>
    <t>220233068.P</t>
  </si>
  <si>
    <t xml:space="preserve">Formování a uložení rezerv v rozváděči
 </t>
  </si>
  <si>
    <t>576634789</t>
  </si>
  <si>
    <t>297,5 * 0,15</t>
  </si>
  <si>
    <t>-902210165</t>
  </si>
  <si>
    <t>220233072.P</t>
  </si>
  <si>
    <t xml:space="preserve">Měření na optokabelu průběžné
</t>
  </si>
  <si>
    <t>81</t>
  </si>
  <si>
    <t>460561801.P</t>
  </si>
  <si>
    <t>Nákup zeminy (ornice) na povrchy</t>
  </si>
  <si>
    <t>561317769</t>
  </si>
  <si>
    <t>220233073.P</t>
  </si>
  <si>
    <t xml:space="preserve">Měření na optokabelu komplexní závěrečné pomocí OTDR
</t>
  </si>
  <si>
    <t>-545207488</t>
  </si>
  <si>
    <t>220233074.P</t>
  </si>
  <si>
    <t xml:space="preserve">Měření na optokabelu komplexní závěrečné přímou metodou
</t>
  </si>
  <si>
    <t>-1318684517</t>
  </si>
  <si>
    <t>220233075.P</t>
  </si>
  <si>
    <t xml:space="preserve">Vypracování vyhodnocení měření na optokabelu
</t>
  </si>
  <si>
    <t>772750926</t>
  </si>
  <si>
    <t>00200200024910</t>
  </si>
  <si>
    <t>Optický venkovní kabel suchý, dielektrický, s 24 SM vlákny, spec. vláken dle  ITU-T-G.652</t>
  </si>
  <si>
    <t>-778585262</t>
  </si>
  <si>
    <t>460531214.P</t>
  </si>
  <si>
    <t>Osazení komory s litinovým poklopem z dílů HDPE plochy do 1,5 m2 hl do 1,05 m pro silniční zatížení</t>
  </si>
  <si>
    <t>1530676973</t>
  </si>
  <si>
    <t>404690678</t>
  </si>
  <si>
    <t>345731040</t>
  </si>
  <si>
    <t>přístupová komora Poly-Vault</t>
  </si>
  <si>
    <t>82</t>
  </si>
  <si>
    <t>CS PREdi 2015 01</t>
  </si>
  <si>
    <t>460600023.P</t>
  </si>
  <si>
    <t>Vodorovné přemístění horniny jakékoliv třídy do 1000 m</t>
  </si>
  <si>
    <t>-856036220</t>
  </si>
  <si>
    <t>460531182.P</t>
  </si>
  <si>
    <t>Osazení víka z ocele, litiny, betonu do 1,5 m2 pro kabelové komory z plastů pro běžné zatížení</t>
  </si>
  <si>
    <t>-1085122656</t>
  </si>
  <si>
    <t>83</t>
  </si>
  <si>
    <t>460600031.P</t>
  </si>
  <si>
    <t>Příplatek k vodorovnému přemístění horniny za každých dalších 1000 m (km x m3)</t>
  </si>
  <si>
    <t>73557169</t>
  </si>
  <si>
    <t>365440369</t>
  </si>
  <si>
    <t>79,614 * 14</t>
  </si>
  <si>
    <t>345731090</t>
  </si>
  <si>
    <t>víko komory Poly-Vault BETON</t>
  </si>
  <si>
    <t>84</t>
  </si>
  <si>
    <t>162201211</t>
  </si>
  <si>
    <t>Vodorovné přemístění výkopku z horniny tř. 1 až 4 stavebním kolečkem do 10 m</t>
  </si>
  <si>
    <t>272415724</t>
  </si>
  <si>
    <t>460531811.P</t>
  </si>
  <si>
    <t>Vyříznutí otvotu ve stěně kabelové komory z plastů HDPE kruhového nebo čtvercového profilu</t>
  </si>
  <si>
    <t>-1134306602</t>
  </si>
  <si>
    <t>220233063.P</t>
  </si>
  <si>
    <t xml:space="preserve">Montáž spojky na optokabelu včetně svárů
</t>
  </si>
  <si>
    <t>-209915091</t>
  </si>
  <si>
    <t>000999093.V1</t>
  </si>
  <si>
    <t>Optická spojka</t>
  </si>
  <si>
    <t>-1826563403</t>
  </si>
  <si>
    <t>79,614 "písek na zásyp"</t>
  </si>
  <si>
    <t>1447793585</t>
  </si>
  <si>
    <t>PRE000011.P</t>
  </si>
  <si>
    <t>Montáž držáku kabelové rezervy</t>
  </si>
  <si>
    <t>44,625 "ornice"</t>
  </si>
  <si>
    <t>431793112</t>
  </si>
  <si>
    <t>21-M.V01</t>
  </si>
  <si>
    <t>Montáž značky Pasivní Ball Marker - Telefon 1401-XR</t>
  </si>
  <si>
    <t>85</t>
  </si>
  <si>
    <t>162201219</t>
  </si>
  <si>
    <t>Příplatek k vodorovnému přemístění výkopku z horniny tř. 1 až 4 stavebním kolečkem ZKD 10 m</t>
  </si>
  <si>
    <t>1264304857</t>
  </si>
  <si>
    <t>-887706929</t>
  </si>
  <si>
    <t>Poznámka k položce:
Demontáž stávající chráničkyve výkopu v místě napojení přeložky na původní trasu, průběžný úklid a zabezpečení staveniště, přidružené práce apod.</t>
  </si>
  <si>
    <t>-2122497076</t>
  </si>
  <si>
    <t>124,239 * 2</t>
  </si>
  <si>
    <t>86</t>
  </si>
  <si>
    <t>460600021</t>
  </si>
  <si>
    <t>Vodorovné přemístění horniny jakékoliv třídy do 50 m</t>
  </si>
  <si>
    <t>1234206060</t>
  </si>
  <si>
    <t>ZV</t>
  </si>
  <si>
    <t>Zednické výpomoci</t>
  </si>
  <si>
    <t>102762122</t>
  </si>
  <si>
    <t>Poznámka k položce:
Betonové konstrukce.</t>
  </si>
  <si>
    <t>87</t>
  </si>
  <si>
    <t>460600061</t>
  </si>
  <si>
    <t>Odvoz suti a vybouraných hmot do 1 km</t>
  </si>
  <si>
    <t>t</t>
  </si>
  <si>
    <t>738393354</t>
  </si>
  <si>
    <t>PM</t>
  </si>
  <si>
    <t>Přidružený materiál</t>
  </si>
  <si>
    <t>-1598437885</t>
  </si>
  <si>
    <t>PPV</t>
  </si>
  <si>
    <t>Podíl přidružených výkonů</t>
  </si>
  <si>
    <t>-492462196</t>
  </si>
  <si>
    <t>1,344 * 2,6</t>
  </si>
  <si>
    <t>-511223328</t>
  </si>
  <si>
    <t>962/OST - Ostatní náklady</t>
  </si>
  <si>
    <t>88</t>
  </si>
  <si>
    <t>460600071</t>
  </si>
  <si>
    <t>Příplatek k odvozu suti a vybouraných hmot za každý další 1 km</t>
  </si>
  <si>
    <t>-1004971677</t>
  </si>
  <si>
    <t>3,494 * 14</t>
  </si>
  <si>
    <t>89</t>
  </si>
  <si>
    <t>460600082.P</t>
  </si>
  <si>
    <t>Poplatek za skládku zeminy</t>
  </si>
  <si>
    <t>95822167</t>
  </si>
  <si>
    <t>90</t>
  </si>
  <si>
    <t>460600083.P</t>
  </si>
  <si>
    <t>Poplatek za skládku betonu a sutě</t>
  </si>
  <si>
    <t>-636889680</t>
  </si>
  <si>
    <t>-2016232538</t>
  </si>
  <si>
    <t>91</t>
  </si>
  <si>
    <t>460600084.P</t>
  </si>
  <si>
    <t>Poplatek za skládku asfaltu</t>
  </si>
  <si>
    <t>PRE000200.P</t>
  </si>
  <si>
    <t>Řízený podvrt průměru do 125 mm  v hornině třídy 1 až 4 včetně dodání PE trub DN 110/6,6 PE 100 s červenými pruhy</t>
  </si>
  <si>
    <t>1516803415</t>
  </si>
  <si>
    <t>92</t>
  </si>
  <si>
    <t>HZS4221</t>
  </si>
  <si>
    <t>Hodinová zúčtovací sazba geodet</t>
  </si>
  <si>
    <t>1814848747</t>
  </si>
  <si>
    <t>512</t>
  </si>
  <si>
    <t>1462503070</t>
  </si>
  <si>
    <t>Poznámka k položce:
Průběžné zaměření hloubek uložení nové trasy - zajištění normového krytí s ohledem na plánované terénní úpravy koryta Rokytky.</t>
  </si>
  <si>
    <t>-701599068</t>
  </si>
  <si>
    <t>000111978</t>
  </si>
  <si>
    <t>deska zákrytová PVC 300x1000x2-CWS potisk PREdi</t>
  </si>
  <si>
    <t>-611944647</t>
  </si>
  <si>
    <t>deska zákrytová KD 2    500/230/45</t>
  </si>
  <si>
    <t>234811281</t>
  </si>
  <si>
    <t>1919390646</t>
  </si>
  <si>
    <t>937484909</t>
  </si>
  <si>
    <t>-1493780288</t>
  </si>
  <si>
    <t>000010031.P</t>
  </si>
  <si>
    <t>Vypracování dokumentace skutečného provedení stavby</t>
  </si>
  <si>
    <t>-1194443842</t>
  </si>
  <si>
    <t>M01</t>
  </si>
  <si>
    <t>Vypnutí a zajištění pracoviště v TS nebo RS včetně vystavení příkazu "B"</t>
  </si>
  <si>
    <t>-1981164957</t>
  </si>
  <si>
    <t>M02</t>
  </si>
  <si>
    <t>Zajištění trafostanice - vystavení příkazu "B" vč. výměny vložky</t>
  </si>
  <si>
    <t>1970684316</t>
  </si>
  <si>
    <t>M03</t>
  </si>
  <si>
    <t>Zpětná výměna vložky v TSi po dokončení prací v sítí PREdi</t>
  </si>
  <si>
    <t>-570251555</t>
  </si>
  <si>
    <t>811333501</t>
  </si>
  <si>
    <t>1206523218</t>
  </si>
  <si>
    <t>1852750401</t>
  </si>
  <si>
    <t>1550202854</t>
  </si>
  <si>
    <t>1762833392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</si>
  <si>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</si>
  <si>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</si>
  <si>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</si>
  <si>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</si>
  <si>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i/>
        <sz val="9.0"/>
      </rPr>
      <t xml:space="preserve">Rekapitulace stavby </t>
    </r>
    <r>
      <rPr>
        <rFont val="Trebuchet MS"/>
        <sz val="9.0"/>
      </rPr>
      <t>obsahuje sestavu Rekapitulace stavby a Rekapitulace objektů stavby a soupisů prací.</t>
    </r>
  </si>
  <si>
    <r>
      <t xml:space="preserve">V sestavě </t>
    </r>
    <r>
      <rPr>
        <rFont val="Trebuchet MS"/>
        <b/>
        <sz val="9.0"/>
      </rPr>
      <t>Rekapitulace stavby</t>
    </r>
    <r>
      <rPr>
        <rFont val="Trebuchet MS"/>
        <sz val="9.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</si>
  <si>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</si>
  <si>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b/>
        <sz val="9.0"/>
      </rPr>
      <t>Rekapitulace objektů stavby a soupisů prací</t>
    </r>
    <r>
      <rPr>
        <rFont val="Trebuchet MS"/>
        <sz val="9.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</si>
  <si>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</si>
  <si>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</si>
  <si>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</si>
  <si>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</si>
  <si>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</si>
  <si>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</si>
  <si>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</si>
  <si>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</si>
  <si>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</si>
  <si>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</si>
  <si>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rFont val="Trebuchet MS"/>
        <i/>
        <sz val="9.0"/>
      </rPr>
      <t xml:space="preserve">Soupis prací </t>
    </r>
    <r>
      <rPr>
        <rFont val="Trebuchet MS"/>
        <sz val="9.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</si>
  <si>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</si>
  <si>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b/>
        <sz val="9.0"/>
      </rPr>
      <t>Krycí list soupisu</t>
    </r>
    <r>
      <rPr>
        <rFont val="Trebuchet MS"/>
        <sz val="9.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</si>
  <si>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</si>
  <si>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b/>
        <sz val="9.0"/>
      </rPr>
      <t>Rekapitulace členění soupisu prací</t>
    </r>
    <r>
      <rPr>
        <rFont val="Trebuchet MS"/>
        <sz val="9.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</si>
  <si>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</si>
  <si>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b/>
        <sz val="9.0"/>
      </rPr>
      <t xml:space="preserve">Soupis prací </t>
    </r>
    <r>
      <rPr>
        <rFont val="Trebuchet MS"/>
        <sz val="9.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</si>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</sst>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\.mm\.yyyy"/>
    <numFmt numFmtId="165" formatCode="#,##0.00%"/>
    <numFmt numFmtId="166" formatCode="#,##0.00000"/>
    <numFmt numFmtId="167" formatCode="#,##0.000"/>
  </numFmts>
  <fonts count="40">
    <font>
      <sz val="8.0"/>
      <color rgb="FF000000"/>
      <name val="Trebuchet MS"/>
    </font>
    <font>
      <sz val="8.0"/>
      <name val="Trebuchet MS"/>
    </font>
    <font>
      <sz val="8.0"/>
      <color rgb="FFFFFF99"/>
      <name val="Trebuchet MS"/>
    </font>
    <font>
      <sz val="10.0"/>
      <name val="Trebuchet MS"/>
    </font>
    <font>
      <sz val="10.0"/>
      <color rgb="FF800000"/>
      <name val="Trebuchet MS"/>
    </font>
    <font>
      <u/>
      <sz val="10.0"/>
      <color rgb="FF0000FF"/>
      <name val="Trebuchet MS"/>
    </font>
    <font>
      <sz val="10.0"/>
      <color rgb="FF0000FF"/>
      <name val="Trebuchet MS"/>
    </font>
    <font/>
    <font>
      <u/>
      <sz val="11.0"/>
      <color rgb="FF0000FF"/>
      <name val="Calibri"/>
    </font>
    <font>
      <b/>
      <sz val="16.0"/>
      <name val="Trebuchet MS"/>
    </font>
    <font>
      <sz val="8.0"/>
      <color rgb="FF3366FF"/>
      <name val="Trebuchet MS"/>
    </font>
    <font>
      <sz val="9.0"/>
      <color rgb="FF969696"/>
      <name val="Trebuchet MS"/>
    </font>
    <font>
      <b/>
      <sz val="12.0"/>
      <color rgb="FF969696"/>
      <name val="Trebuchet MS"/>
    </font>
    <font>
      <sz val="9.0"/>
      <name val="Trebuchet MS"/>
    </font>
    <font>
      <b/>
      <sz val="8.0"/>
      <color rgb="FF969696"/>
      <name val="Trebuchet MS"/>
    </font>
    <font>
      <b/>
      <sz val="12.0"/>
      <name val="Trebuchet MS"/>
    </font>
    <font>
      <b/>
      <sz val="10.0"/>
      <name val="Trebuchet MS"/>
    </font>
    <font>
      <b/>
      <sz val="12.0"/>
      <color rgb="FF800000"/>
      <name val="Trebuchet MS"/>
    </font>
    <font>
      <sz val="8.0"/>
      <color rgb="FF969696"/>
      <name val="Trebuchet MS"/>
    </font>
    <font>
      <b/>
      <sz val="9.0"/>
      <name val="Trebuchet MS"/>
    </font>
    <font>
      <sz val="12.0"/>
      <color rgb="FF003366"/>
      <name val="Trebuchet MS"/>
    </font>
    <font>
      <sz val="12.0"/>
      <color rgb="FF969696"/>
      <name val="Trebuchet MS"/>
    </font>
    <font>
      <sz val="10.0"/>
      <color rgb="FF003366"/>
      <name val="Trebuchet MS"/>
    </font>
    <font>
      <sz val="12.0"/>
      <name val="Trebuchet MS"/>
    </font>
    <font>
      <sz val="11.0"/>
      <name val="Trebuchet MS"/>
    </font>
    <font>
      <b/>
      <sz val="11.0"/>
      <color rgb="FF003366"/>
      <name val="Trebuchet MS"/>
    </font>
    <font>
      <sz val="11.0"/>
      <color rgb="FF003366"/>
      <name val="Trebuchet MS"/>
    </font>
    <font>
      <b/>
      <sz val="11.0"/>
      <name val="Trebuchet MS"/>
    </font>
    <font>
      <sz val="11.0"/>
      <color rgb="FF969696"/>
      <name val="Trebuchet MS"/>
    </font>
    <font>
      <sz val="18.0"/>
      <color rgb="FF0000FF"/>
      <name val="Noto Sans Symbols"/>
    </font>
    <font>
      <sz val="8.0"/>
      <color rgb="FF800000"/>
      <name val="Trebuchet MS"/>
    </font>
    <font>
      <b/>
      <sz val="10.0"/>
      <color rgb="FF003366"/>
      <name val="Trebuchet MS"/>
    </font>
    <font>
      <b/>
      <sz val="8.0"/>
      <name val="Trebuchet MS"/>
    </font>
    <font>
      <sz val="10.0"/>
      <color rgb="FF969696"/>
      <name val="Trebuchet MS"/>
    </font>
    <font>
      <sz val="8.0"/>
      <color rgb="FF003366"/>
      <name val="Trebuchet MS"/>
    </font>
    <font>
      <i/>
      <sz val="8.0"/>
      <color rgb="FF0000FF"/>
      <name val="Trebuchet MS"/>
    </font>
    <font>
      <sz val="7.0"/>
      <color rgb="FF969696"/>
      <name val="Trebuchet MS"/>
    </font>
    <font>
      <i/>
      <sz val="7.0"/>
      <color rgb="FF969696"/>
      <name val="Trebuchet MS"/>
    </font>
    <font>
      <sz val="8.0"/>
      <color rgb="FF333333"/>
      <name val="Trebuchet MS"/>
    </font>
    <font>
      <sz val="8.0"/>
      <color rgb="FFFF0000"/>
      <name val="Trebuchet MS"/>
    </font>
  </fonts>
  <fills count="5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41">
    <border/>
    <border>
      <left/>
      <right/>
      <top/>
      <bottom/>
    </border>
    <border>
      <left/>
      <top/>
      <bottom/>
    </border>
    <border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/>
      <bottom/>
    </border>
    <border>
      <top style="hair">
        <color rgb="FF000000"/>
      </top>
    </border>
    <border>
      <bottom style="hair">
        <color rgb="FF000000"/>
      </bottom>
    </border>
    <border>
      <top style="hair">
        <color rgb="FF969696"/>
      </top>
    </border>
    <border>
      <right style="thin">
        <color rgb="FF000000"/>
      </right>
      <top style="hair">
        <color rgb="FF969696"/>
      </top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/>
      <top style="hair">
        <color rgb="FF000000"/>
      </top>
      <bottom style="hair">
        <color rgb="FF000000"/>
      </bottom>
    </border>
    <border>
      <right style="thin">
        <color rgb="FF000000"/>
      </right>
      <bottom style="thin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/>
      <bottom/>
    </border>
    <border>
      <bottom style="hair">
        <color rgb="FF969696"/>
      </bottom>
    </border>
    <border>
      <left style="hair">
        <color rgb="FF969696"/>
      </left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right style="hair">
        <color rgb="FF969696"/>
      </right>
      <bottom style="hair">
        <color rgb="FF969696"/>
      </bottom>
    </border>
  </borders>
  <cellStyleXfs count="1">
    <xf borderId="0" fillId="0" fontId="0" numFmtId="0" applyAlignment="1" applyFont="1"/>
  </cellStyleXfs>
  <cellXfs count="28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2" fontId="2" numFmtId="0" xfId="0" applyAlignment="1" applyBorder="1" applyFont="1">
      <alignment horizontal="left"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4" numFmtId="0" xfId="0" applyAlignment="1" applyBorder="1" applyFont="1">
      <alignment horizontal="left" shrinkToFit="0" vertical="center" wrapText="0"/>
    </xf>
    <xf borderId="1" fillId="2" fontId="5" numFmtId="0" xfId="0" applyAlignment="1" applyBorder="1" applyFont="1">
      <alignment shrinkToFit="0" vertical="center" wrapText="0"/>
    </xf>
    <xf borderId="1" fillId="2" fontId="6" numFmtId="0" xfId="0" applyAlignment="1" applyBorder="1" applyFont="1">
      <alignment shrinkToFit="0" vertical="center" wrapText="0"/>
    </xf>
    <xf borderId="2" fillId="2" fontId="6" numFmtId="0" xfId="0" applyAlignment="1" applyBorder="1" applyFont="1">
      <alignment shrinkToFit="0" vertical="center" wrapText="0"/>
    </xf>
    <xf borderId="3" fillId="0" fontId="7" numFmtId="0" xfId="0" applyBorder="1" applyFont="1"/>
    <xf borderId="1" fillId="2" fontId="8" numFmtId="0" xfId="0" applyAlignment="1" applyBorder="1" applyFont="1">
      <alignment shrinkToFit="0" vertical="bottom" wrapText="0"/>
    </xf>
    <xf borderId="0" fillId="0" fontId="2" numFmtId="0" xfId="0" applyAlignment="1" applyFont="1">
      <alignment horizontal="left" shrinkToFit="0" vertical="center" wrapText="0"/>
    </xf>
    <xf borderId="0" fillId="0" fontId="1" numFmtId="0" xfId="0" applyAlignment="1" applyFont="1">
      <alignment shrinkToFit="0" vertical="bottom" wrapText="0"/>
    </xf>
    <xf borderId="0" fillId="0" fontId="1" numFmtId="0" xfId="0" applyFont="1"/>
    <xf borderId="0" fillId="0" fontId="1" numFmtId="0" xfId="0" applyAlignment="1" applyFont="1">
      <alignment horizontal="left" shrinkToFit="0" vertical="center" wrapText="0"/>
    </xf>
    <xf borderId="4" fillId="0" fontId="1" numFmtId="0" xfId="0" applyAlignment="1" applyBorder="1" applyFont="1">
      <alignment shrinkToFit="0" vertical="bottom" wrapText="0"/>
    </xf>
    <xf borderId="5" fillId="0" fontId="1" numFmtId="0" xfId="0" applyAlignment="1" applyBorder="1" applyFont="1">
      <alignment shrinkToFit="0" vertical="bottom" wrapText="0"/>
    </xf>
    <xf borderId="6" fillId="0" fontId="1" numFmtId="0" xfId="0" applyAlignment="1" applyBorder="1" applyFont="1">
      <alignment shrinkToFit="0" vertical="bottom" wrapText="0"/>
    </xf>
    <xf borderId="7" fillId="0" fontId="1" numFmtId="0" xfId="0" applyAlignment="1" applyBorder="1" applyFont="1">
      <alignment shrinkToFit="0" vertical="bottom" wrapText="0"/>
    </xf>
    <xf borderId="0" fillId="0" fontId="9" numFmtId="0" xfId="0" applyAlignment="1" applyFont="1">
      <alignment horizontal="left" shrinkToFit="0" vertical="center" wrapText="0"/>
    </xf>
    <xf borderId="8" fillId="0" fontId="1" numFmtId="0" xfId="0" applyAlignment="1" applyBorder="1" applyFont="1">
      <alignment shrinkToFit="0" vertical="bottom" wrapText="0"/>
    </xf>
    <xf borderId="0" fillId="0" fontId="10" numFmtId="0" xfId="0" applyAlignment="1" applyFont="1">
      <alignment horizontal="left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horizontal="left" shrinkToFit="0" vertical="center" wrapText="0"/>
    </xf>
    <xf borderId="0" fillId="0" fontId="11" numFmtId="0" xfId="0" applyAlignment="1" applyFont="1">
      <alignment horizontal="left" shrinkToFit="0" vertical="top" wrapText="0"/>
    </xf>
    <xf borderId="0" fillId="0" fontId="11" numFmtId="0" xfId="0" applyAlignment="1" applyFont="1">
      <alignment horizontal="left" shrinkToFit="0" vertical="center" wrapText="1"/>
    </xf>
    <xf borderId="0" fillId="0" fontId="13" numFmtId="0" xfId="0" applyAlignment="1" applyFont="1">
      <alignment horizontal="left" shrinkToFit="0" vertical="center" wrapText="0"/>
    </xf>
    <xf borderId="0" fillId="0" fontId="14" numFmtId="0" xfId="0" applyAlignment="1" applyFont="1">
      <alignment horizontal="left" shrinkToFit="0" vertical="top" wrapText="1"/>
    </xf>
    <xf borderId="0" fillId="0" fontId="1" numFmtId="0" xfId="0" applyAlignment="1" applyFont="1">
      <alignment shrinkToFit="0" vertical="center" wrapText="0"/>
    </xf>
    <xf borderId="0" fillId="0" fontId="15" numFmtId="0" xfId="0" applyAlignment="1" applyFont="1">
      <alignment horizontal="left" shrinkToFit="0" vertical="top" wrapText="0"/>
    </xf>
    <xf borderId="7" fillId="0" fontId="1" numFmtId="0" xfId="0" applyAlignment="1" applyBorder="1" applyFont="1">
      <alignment shrinkToFit="0" vertical="center" wrapText="0"/>
    </xf>
    <xf borderId="0" fillId="0" fontId="15" numFmtId="0" xfId="0" applyAlignment="1" applyFont="1">
      <alignment horizontal="left" shrinkToFit="0" vertical="top" wrapText="1"/>
    </xf>
    <xf borderId="8" fillId="0" fontId="1" numFmtId="0" xfId="0" applyAlignment="1" applyBorder="1" applyFont="1">
      <alignment shrinkToFit="0" vertical="center" wrapText="0"/>
    </xf>
    <xf borderId="0" fillId="0" fontId="15" numFmtId="0" xfId="0" applyAlignment="1" applyFont="1">
      <alignment horizontal="left" shrinkToFit="0" vertical="center" wrapText="1"/>
    </xf>
    <xf borderId="1" fillId="3" fontId="13" numFmtId="0" xfId="0" applyAlignment="1" applyBorder="1" applyFill="1" applyFont="1">
      <alignment horizontal="left" shrinkToFit="0" vertical="center" wrapText="0"/>
    </xf>
    <xf borderId="0" fillId="0" fontId="13" numFmtId="164" xfId="0" applyAlignment="1" applyFont="1" applyNumberFormat="1">
      <alignment horizontal="left" shrinkToFit="0" vertical="center" wrapText="0"/>
    </xf>
    <xf borderId="1" fillId="3" fontId="13" numFmtId="49" xfId="0" applyAlignment="1" applyBorder="1" applyFont="1" applyNumberFormat="1">
      <alignment horizontal="left" shrinkToFit="0" vertical="center" wrapText="0"/>
    </xf>
    <xf borderId="2" fillId="3" fontId="13" numFmtId="49" xfId="0" applyAlignment="1" applyBorder="1" applyFont="1" applyNumberFormat="1">
      <alignment horizontal="left" shrinkToFit="0" vertical="center" wrapText="0"/>
    </xf>
    <xf borderId="9" fillId="0" fontId="7" numFmtId="0" xfId="0" applyBorder="1" applyFont="1"/>
    <xf borderId="0" fillId="0" fontId="13" numFmtId="0" xfId="0" applyAlignment="1" applyFont="1">
      <alignment horizontal="left" shrinkToFit="0" vertical="center" wrapText="1"/>
    </xf>
    <xf borderId="0" fillId="0" fontId="1" numFmtId="0" xfId="0" applyAlignment="1" applyFont="1">
      <alignment shrinkToFit="0" vertical="center" wrapText="1"/>
    </xf>
    <xf borderId="7" fillId="0" fontId="1" numFmtId="0" xfId="0" applyAlignment="1" applyBorder="1" applyFont="1">
      <alignment shrinkToFit="0" vertical="center" wrapText="1"/>
    </xf>
    <xf borderId="10" fillId="0" fontId="1" numFmtId="0" xfId="0" applyAlignment="1" applyBorder="1" applyFont="1">
      <alignment shrinkToFit="0" vertical="bottom" wrapText="0"/>
    </xf>
    <xf borderId="8" fillId="0" fontId="1" numFmtId="0" xfId="0" applyAlignment="1" applyBorder="1" applyFont="1">
      <alignment shrinkToFit="0" vertical="center" wrapText="1"/>
    </xf>
    <xf borderId="11" fillId="0" fontId="16" numFmtId="0" xfId="0" applyAlignment="1" applyBorder="1" applyFont="1">
      <alignment horizontal="left" shrinkToFit="0" vertical="center" wrapText="0"/>
    </xf>
    <xf borderId="11" fillId="0" fontId="1" numFmtId="0" xfId="0" applyAlignment="1" applyBorder="1" applyFont="1">
      <alignment shrinkToFit="0" vertical="center" wrapText="0"/>
    </xf>
    <xf borderId="12" fillId="0" fontId="1" numFmtId="0" xfId="0" applyAlignment="1" applyBorder="1" applyFont="1">
      <alignment shrinkToFit="0" vertical="center" wrapText="0"/>
    </xf>
    <xf borderId="13" fillId="0" fontId="1" numFmtId="0" xfId="0" applyAlignment="1" applyBorder="1" applyFont="1">
      <alignment shrinkToFit="0" vertical="center" wrapText="0"/>
    </xf>
    <xf borderId="11" fillId="0" fontId="16" numFmtId="4" xfId="0" applyAlignment="1" applyBorder="1" applyFont="1" applyNumberFormat="1">
      <alignment shrinkToFit="0" vertical="center" wrapText="0"/>
    </xf>
    <xf borderId="11" fillId="0" fontId="7" numFmtId="0" xfId="0" applyBorder="1" applyFont="1"/>
    <xf borderId="0" fillId="0" fontId="16" numFmtId="0" xfId="0" applyAlignment="1" applyFont="1">
      <alignment horizontal="left" shrinkToFit="0" vertical="center" wrapText="0"/>
    </xf>
    <xf borderId="0" fillId="0" fontId="17" numFmtId="4" xfId="0" applyAlignment="1" applyFont="1" applyNumberFormat="1">
      <alignment shrinkToFit="0" vertical="center" wrapText="0"/>
    </xf>
    <xf borderId="0" fillId="0" fontId="18" numFmtId="0" xfId="0" applyAlignment="1" applyFont="1">
      <alignment horizontal="right" shrinkToFit="0" vertical="center" wrapText="0"/>
    </xf>
    <xf borderId="0" fillId="0" fontId="18" numFmtId="0" xfId="0" applyAlignment="1" applyFont="1">
      <alignment shrinkToFit="0" vertical="center" wrapText="0"/>
    </xf>
    <xf borderId="0" fillId="0" fontId="18" numFmtId="0" xfId="0" applyAlignment="1" applyFont="1">
      <alignment horizontal="left" shrinkToFit="0" vertical="center" wrapText="0"/>
    </xf>
    <xf borderId="7" fillId="0" fontId="18" numFmtId="0" xfId="0" applyAlignment="1" applyBorder="1" applyFont="1">
      <alignment shrinkToFit="0" vertical="center" wrapText="0"/>
    </xf>
    <xf borderId="0" fillId="0" fontId="18" numFmtId="4" xfId="0" applyAlignment="1" applyFont="1" applyNumberFormat="1">
      <alignment shrinkToFit="0" vertical="center" wrapText="0"/>
    </xf>
    <xf borderId="0" fillId="0" fontId="18" numFmtId="165" xfId="0" applyAlignment="1" applyFont="1" applyNumberFormat="1">
      <alignment horizontal="center" shrinkToFit="0" vertical="center" wrapText="0"/>
    </xf>
    <xf borderId="0" fillId="0" fontId="18" numFmtId="165" xfId="0" applyAlignment="1" applyFont="1" applyNumberFormat="1">
      <alignment horizontal="right" shrinkToFit="0" vertical="center" wrapText="0"/>
    </xf>
    <xf borderId="0" fillId="0" fontId="14" numFmtId="4" xfId="0" applyAlignment="1" applyFont="1" applyNumberFormat="1">
      <alignment shrinkToFit="0" vertical="center" wrapText="0"/>
    </xf>
    <xf borderId="8" fillId="0" fontId="18" numFmtId="0" xfId="0" applyAlignment="1" applyBorder="1" applyFont="1">
      <alignment shrinkToFit="0" vertical="center" wrapText="0"/>
    </xf>
    <xf borderId="1" fillId="4" fontId="1" numFmtId="0" xfId="0" applyAlignment="1" applyBorder="1" applyFill="1" applyFont="1">
      <alignment shrinkToFit="0" vertical="center" wrapText="0"/>
    </xf>
    <xf borderId="14" fillId="4" fontId="15" numFmtId="0" xfId="0" applyAlignment="1" applyBorder="1" applyFont="1">
      <alignment horizontal="left" shrinkToFit="0" vertical="center" wrapText="0"/>
    </xf>
    <xf borderId="15" fillId="4" fontId="1" numFmtId="0" xfId="0" applyAlignment="1" applyBorder="1" applyFont="1">
      <alignment shrinkToFit="0" vertical="center" wrapText="0"/>
    </xf>
    <xf borderId="15" fillId="4" fontId="15" numFmtId="0" xfId="0" applyAlignment="1" applyBorder="1" applyFont="1">
      <alignment horizontal="right" shrinkToFit="0" vertical="center" wrapText="0"/>
    </xf>
    <xf borderId="15" fillId="4" fontId="15" numFmtId="0" xfId="0" applyAlignment="1" applyBorder="1" applyFont="1">
      <alignment horizontal="center" shrinkToFit="0" vertical="center" wrapText="0"/>
    </xf>
    <xf borderId="15" fillId="4" fontId="15" numFmtId="4" xfId="0" applyAlignment="1" applyBorder="1" applyFont="1" applyNumberFormat="1">
      <alignment shrinkToFit="0" vertical="center" wrapText="0"/>
    </xf>
    <xf borderId="16" fillId="4" fontId="15" numFmtId="0" xfId="0" applyAlignment="1" applyBorder="1" applyFont="1">
      <alignment horizontal="left" shrinkToFit="0" vertical="center" wrapText="0"/>
    </xf>
    <xf borderId="17" fillId="4" fontId="1" numFmtId="0" xfId="0" applyAlignment="1" applyBorder="1" applyFont="1">
      <alignment shrinkToFit="0" vertical="center" wrapText="0"/>
    </xf>
    <xf borderId="18" fillId="0" fontId="7" numFmtId="0" xfId="0" applyBorder="1" applyFont="1"/>
    <xf borderId="19" fillId="0" fontId="1" numFmtId="0" xfId="0" applyAlignment="1" applyBorder="1" applyFont="1">
      <alignment shrinkToFit="0" vertical="center" wrapText="0"/>
    </xf>
    <xf borderId="20" fillId="0" fontId="1" numFmtId="0" xfId="0" applyAlignment="1" applyBorder="1" applyFont="1">
      <alignment shrinkToFit="0" vertical="center" wrapText="0"/>
    </xf>
    <xf borderId="21" fillId="0" fontId="7" numFmtId="0" xfId="0" applyBorder="1" applyFont="1"/>
    <xf borderId="22" fillId="0" fontId="1" numFmtId="0" xfId="0" applyAlignment="1" applyBorder="1" applyFont="1">
      <alignment shrinkToFit="0" vertical="center" wrapText="0"/>
    </xf>
    <xf borderId="16" fillId="4" fontId="15" numFmtId="4" xfId="0" applyAlignment="1" applyBorder="1" applyFont="1" applyNumberFormat="1">
      <alignment shrinkToFit="0" vertical="center" wrapText="0"/>
    </xf>
    <xf borderId="4" fillId="0" fontId="1" numFmtId="0" xfId="0" applyAlignment="1" applyBorder="1" applyFont="1">
      <alignment shrinkToFit="0" vertical="center" wrapText="0"/>
    </xf>
    <xf borderId="23" fillId="0" fontId="7" numFmtId="0" xfId="0" applyBorder="1" applyFont="1"/>
    <xf borderId="5" fillId="0" fontId="1" numFmtId="0" xfId="0" applyAlignment="1" applyBorder="1" applyFont="1">
      <alignment shrinkToFit="0" vertical="center" wrapText="0"/>
    </xf>
    <xf borderId="24" fillId="4" fontId="1" numFmtId="0" xfId="0" applyAlignment="1" applyBorder="1" applyFont="1">
      <alignment shrinkToFit="0" vertical="center" wrapText="0"/>
    </xf>
    <xf borderId="6" fillId="0" fontId="1" numFmtId="0" xfId="0" applyAlignment="1" applyBorder="1" applyFont="1">
      <alignment shrinkToFit="0" vertical="center" wrapText="0"/>
    </xf>
    <xf borderId="0" fillId="0" fontId="13" numFmtId="0" xfId="0" applyAlignment="1" applyFont="1">
      <alignment shrinkToFit="0" vertical="center" wrapText="0"/>
    </xf>
    <xf borderId="7" fillId="0" fontId="13" numFmtId="0" xfId="0" applyAlignment="1" applyBorder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7" fillId="0" fontId="15" numFmtId="0" xfId="0" applyAlignment="1" applyBorder="1" applyFont="1">
      <alignment shrinkToFit="0" vertical="center" wrapText="0"/>
    </xf>
    <xf borderId="0" fillId="0" fontId="15" numFmtId="0" xfId="0" applyAlignment="1" applyFont="1">
      <alignment horizontal="left" shrinkToFit="0" vertical="center" wrapText="0"/>
    </xf>
    <xf borderId="1" fillId="4" fontId="13" numFmtId="0" xfId="0" applyAlignment="1" applyBorder="1" applyFont="1">
      <alignment horizontal="left" shrinkToFit="0" vertical="center" wrapText="0"/>
    </xf>
    <xf borderId="0" fillId="0" fontId="19" numFmtId="0" xfId="0" applyAlignment="1" applyFont="1">
      <alignment shrinkToFit="0" vertical="center" wrapText="0"/>
    </xf>
    <xf borderId="1" fillId="4" fontId="13" numFmtId="0" xfId="0" applyAlignment="1" applyBorder="1" applyFont="1">
      <alignment horizontal="right" shrinkToFit="0" vertical="center" wrapText="0"/>
    </xf>
    <xf borderId="0" fillId="0" fontId="17" numFmtId="0" xfId="0" applyAlignment="1" applyFont="1">
      <alignment horizontal="left" shrinkToFit="0" vertical="center" wrapText="0"/>
    </xf>
    <xf borderId="0" fillId="0" fontId="20" numFmtId="0" xfId="0" applyAlignment="1" applyFont="1">
      <alignment shrinkToFit="0" vertical="center" wrapText="0"/>
    </xf>
    <xf borderId="7" fillId="0" fontId="20" numFmtId="0" xfId="0" applyAlignment="1" applyBorder="1" applyFont="1">
      <alignment shrinkToFit="0" vertical="center" wrapText="0"/>
    </xf>
    <xf borderId="25" fillId="0" fontId="20" numFmtId="0" xfId="0" applyAlignment="1" applyBorder="1" applyFont="1">
      <alignment horizontal="left" shrinkToFit="0" vertical="center" wrapText="0"/>
    </xf>
    <xf borderId="26" fillId="0" fontId="21" numFmtId="0" xfId="0" applyAlignment="1" applyBorder="1" applyFont="1">
      <alignment horizontal="center" shrinkToFit="0" vertical="center" wrapText="0"/>
    </xf>
    <xf borderId="25" fillId="0" fontId="20" numFmtId="0" xfId="0" applyAlignment="1" applyBorder="1" applyFont="1">
      <alignment shrinkToFit="0" vertical="center" wrapText="0"/>
    </xf>
    <xf borderId="12" fillId="0" fontId="7" numFmtId="0" xfId="0" applyBorder="1" applyFont="1"/>
    <xf borderId="25" fillId="0" fontId="20" numFmtId="4" xfId="0" applyAlignment="1" applyBorder="1" applyFont="1" applyNumberFormat="1">
      <alignment shrinkToFit="0" vertical="center" wrapText="0"/>
    </xf>
    <xf borderId="27" fillId="0" fontId="1" numFmtId="0" xfId="0" applyAlignment="1" applyBorder="1" applyFont="1">
      <alignment shrinkToFit="0" vertical="center" wrapText="0"/>
    </xf>
    <xf borderId="8" fillId="0" fontId="20" numFmtId="0" xfId="0" applyAlignment="1" applyBorder="1" applyFont="1">
      <alignment shrinkToFit="0" vertical="center" wrapText="0"/>
    </xf>
    <xf borderId="28" fillId="0" fontId="7" numFmtId="0" xfId="0" applyBorder="1" applyFont="1"/>
    <xf borderId="0" fillId="0" fontId="22" numFmtId="0" xfId="0" applyAlignment="1" applyFont="1">
      <alignment shrinkToFit="0" vertical="center" wrapText="0"/>
    </xf>
    <xf borderId="29" fillId="0" fontId="1" numFmtId="0" xfId="0" applyAlignment="1" applyBorder="1" applyFont="1">
      <alignment shrinkToFit="0" vertical="center" wrapText="0"/>
    </xf>
    <xf borderId="7" fillId="0" fontId="22" numFmtId="0" xfId="0" applyAlignment="1" applyBorder="1" applyFont="1">
      <alignment shrinkToFit="0" vertical="center" wrapText="0"/>
    </xf>
    <xf borderId="25" fillId="0" fontId="22" numFmtId="0" xfId="0" applyAlignment="1" applyBorder="1" applyFont="1">
      <alignment horizontal="left" shrinkToFit="0" vertical="center" wrapText="0"/>
    </xf>
    <xf borderId="30" fillId="4" fontId="13" numFmtId="0" xfId="0" applyAlignment="1" applyBorder="1" applyFont="1">
      <alignment horizontal="center" shrinkToFit="0" vertical="center" wrapText="0"/>
    </xf>
    <xf borderId="25" fillId="0" fontId="22" numFmtId="0" xfId="0" applyAlignment="1" applyBorder="1" applyFont="1">
      <alignment shrinkToFit="0" vertical="center" wrapText="0"/>
    </xf>
    <xf borderId="16" fillId="4" fontId="13" numFmtId="0" xfId="0" applyAlignment="1" applyBorder="1" applyFont="1">
      <alignment horizontal="center" shrinkToFit="0" vertical="center" wrapText="0"/>
    </xf>
    <xf borderId="25" fillId="0" fontId="22" numFmtId="4" xfId="0" applyAlignment="1" applyBorder="1" applyFont="1" applyNumberFormat="1">
      <alignment shrinkToFit="0" vertical="center" wrapText="0"/>
    </xf>
    <xf borderId="16" fillId="4" fontId="13" numFmtId="0" xfId="0" applyAlignment="1" applyBorder="1" applyFont="1">
      <alignment horizontal="right" shrinkToFit="0" vertical="center" wrapText="0"/>
    </xf>
    <xf borderId="8" fillId="0" fontId="22" numFmtId="0" xfId="0" applyAlignment="1" applyBorder="1" applyFont="1">
      <alignment shrinkToFit="0" vertical="center" wrapText="0"/>
    </xf>
    <xf borderId="31" fillId="4" fontId="13" numFmtId="0" xfId="0" applyAlignment="1" applyBorder="1" applyFont="1">
      <alignment horizontal="center" shrinkToFit="0" vertical="center" wrapText="0"/>
    </xf>
    <xf borderId="32" fillId="0" fontId="11" numFmtId="0" xfId="0" applyAlignment="1" applyBorder="1" applyFont="1">
      <alignment horizontal="center" shrinkToFit="0" vertical="center" wrapText="1"/>
    </xf>
    <xf borderId="33" fillId="0" fontId="11" numFmtId="0" xfId="0" applyAlignment="1" applyBorder="1" applyFont="1">
      <alignment horizontal="center" shrinkToFit="0" vertical="center" wrapText="1"/>
    </xf>
    <xf borderId="34" fillId="0" fontId="11" numFmtId="0" xfId="0" applyAlignment="1" applyBorder="1" applyFont="1">
      <alignment horizontal="center" shrinkToFit="0" vertical="center" wrapText="1"/>
    </xf>
    <xf borderId="26" fillId="0" fontId="1" numFmtId="0" xfId="0" applyAlignment="1" applyBorder="1" applyFont="1">
      <alignment shrinkToFit="0" vertical="center" wrapText="0"/>
    </xf>
    <xf borderId="0" fillId="0" fontId="17" numFmtId="0" xfId="0" applyAlignment="1" applyFont="1">
      <alignment shrinkToFit="0" vertical="center" wrapText="0"/>
    </xf>
    <xf borderId="0" fillId="0" fontId="17" numFmtId="4" xfId="0" applyAlignment="1" applyFont="1" applyNumberFormat="1">
      <alignment horizontal="right" shrinkToFit="0" vertical="center" wrapText="0"/>
    </xf>
    <xf borderId="0" fillId="0" fontId="15" numFmtId="0" xfId="0" applyAlignment="1" applyFont="1">
      <alignment horizontal="center" shrinkToFit="0" vertical="center" wrapText="0"/>
    </xf>
    <xf borderId="28" fillId="0" fontId="21" numFmtId="4" xfId="0" applyAlignment="1" applyBorder="1" applyFont="1" applyNumberFormat="1">
      <alignment shrinkToFit="0" vertical="center" wrapText="0"/>
    </xf>
    <xf borderId="0" fillId="0" fontId="21" numFmtId="4" xfId="0" applyAlignment="1" applyFont="1" applyNumberFormat="1">
      <alignment shrinkToFit="0" vertical="center" wrapText="0"/>
    </xf>
    <xf borderId="0" fillId="0" fontId="21" numFmtId="166" xfId="0" applyAlignment="1" applyFont="1" applyNumberFormat="1">
      <alignment shrinkToFit="0" vertical="center" wrapText="0"/>
    </xf>
    <xf borderId="29" fillId="0" fontId="21" numFmtId="4" xfId="0" applyAlignment="1" applyBorder="1" applyFont="1" applyNumberFormat="1">
      <alignment shrinkToFit="0" vertical="center" wrapText="0"/>
    </xf>
    <xf borderId="0" fillId="0" fontId="23" numFmtId="0" xfId="0" applyAlignment="1" applyFont="1">
      <alignment horizontal="left" shrinkToFit="0" vertical="center" wrapText="0"/>
    </xf>
    <xf borderId="0" fillId="0" fontId="24" numFmtId="0" xfId="0" applyAlignment="1" applyFont="1">
      <alignment shrinkToFit="0" vertical="center" wrapText="0"/>
    </xf>
    <xf borderId="7" fillId="0" fontId="24" numFmtId="0" xfId="0" applyAlignment="1" applyBorder="1" applyFont="1">
      <alignment shrinkToFit="0" vertical="center" wrapText="0"/>
    </xf>
    <xf borderId="0" fillId="0" fontId="25" numFmtId="0" xfId="0" applyAlignment="1" applyFont="1">
      <alignment shrinkToFit="0" vertical="center" wrapText="0"/>
    </xf>
    <xf borderId="0" fillId="0" fontId="25" numFmtId="0" xfId="0" applyAlignment="1" applyFont="1">
      <alignment horizontal="left" shrinkToFit="0" vertical="center" wrapText="1"/>
    </xf>
    <xf borderId="0" fillId="0" fontId="26" numFmtId="0" xfId="0" applyAlignment="1" applyFont="1">
      <alignment shrinkToFit="0" vertical="center" wrapText="0"/>
    </xf>
    <xf borderId="0" fillId="0" fontId="26" numFmtId="4" xfId="0" applyAlignment="1" applyFont="1" applyNumberFormat="1">
      <alignment horizontal="right" shrinkToFit="0" vertical="center" wrapText="0"/>
    </xf>
    <xf borderId="0" fillId="0" fontId="26" numFmtId="4" xfId="0" applyAlignment="1" applyFont="1" applyNumberFormat="1">
      <alignment shrinkToFit="0" vertical="center" wrapText="0"/>
    </xf>
    <xf borderId="0" fillId="0" fontId="27" numFmtId="0" xfId="0" applyAlignment="1" applyFont="1">
      <alignment horizontal="center" shrinkToFit="0" vertical="center" wrapText="0"/>
    </xf>
    <xf borderId="28" fillId="0" fontId="28" numFmtId="4" xfId="0" applyAlignment="1" applyBorder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1"/>
    </xf>
    <xf borderId="0" fillId="0" fontId="28" numFmtId="4" xfId="0" applyAlignment="1" applyFont="1" applyNumberFormat="1">
      <alignment shrinkToFit="0" vertical="center" wrapText="0"/>
    </xf>
    <xf borderId="7" fillId="0" fontId="1" numFmtId="0" xfId="0" applyAlignment="1" applyBorder="1" applyFont="1">
      <alignment horizontal="center" shrinkToFit="0" vertical="center" wrapText="1"/>
    </xf>
    <xf borderId="0" fillId="0" fontId="28" numFmtId="166" xfId="0" applyAlignment="1" applyFont="1" applyNumberFormat="1">
      <alignment shrinkToFit="0" vertical="center" wrapText="0"/>
    </xf>
    <xf borderId="35" fillId="4" fontId="13" numFmtId="0" xfId="0" applyAlignment="1" applyBorder="1" applyFont="1">
      <alignment horizontal="center" shrinkToFit="0" vertical="center" wrapText="1"/>
    </xf>
    <xf borderId="36" fillId="4" fontId="13" numFmtId="0" xfId="0" applyAlignment="1" applyBorder="1" applyFont="1">
      <alignment horizontal="center" shrinkToFit="0" vertical="center" wrapText="1"/>
    </xf>
    <xf borderId="37" fillId="4" fontId="13" numFmtId="0" xfId="0" applyAlignment="1" applyBorder="1" applyFont="1">
      <alignment horizontal="center" shrinkToFit="0" vertical="center" wrapText="1"/>
    </xf>
    <xf borderId="29" fillId="0" fontId="28" numFmtId="4" xfId="0" applyAlignment="1" applyBorder="1" applyFont="1" applyNumberFormat="1">
      <alignment shrinkToFit="0" vertical="center" wrapText="0"/>
    </xf>
    <xf borderId="0" fillId="0" fontId="24" numFmtId="0" xfId="0" applyAlignment="1" applyFont="1">
      <alignment horizontal="left" shrinkToFit="0" vertical="center" wrapText="0"/>
    </xf>
    <xf borderId="0" fillId="0" fontId="17" numFmtId="4" xfId="0" applyAlignment="1" applyFont="1" applyNumberFormat="1">
      <alignment shrinkToFit="0" vertical="bottom" wrapText="0"/>
    </xf>
    <xf borderId="0" fillId="0" fontId="29" numFmtId="0" xfId="0" applyAlignment="1" applyFont="1">
      <alignment horizontal="center" shrinkToFit="0" vertical="center" wrapText="0"/>
    </xf>
    <xf borderId="7" fillId="0" fontId="3" numFmtId="0" xfId="0" applyAlignment="1" applyBorder="1" applyFont="1">
      <alignment shrinkToFit="0" vertical="center" wrapText="0"/>
    </xf>
    <xf borderId="12" fillId="0" fontId="30" numFmtId="166" xfId="0" applyAlignment="1" applyBorder="1" applyFont="1" applyNumberFormat="1">
      <alignment shrinkToFit="0" vertical="bottom" wrapText="0"/>
    </xf>
    <xf borderId="0" fillId="0" fontId="31" numFmtId="0" xfId="0" applyAlignment="1" applyFont="1">
      <alignment horizontal="left" shrinkToFit="0" vertical="center" wrapText="1"/>
    </xf>
    <xf borderId="27" fillId="0" fontId="30" numFmtId="166" xfId="0" applyAlignment="1" applyBorder="1" applyFont="1" applyNumberFormat="1">
      <alignment shrinkToFit="0" vertical="bottom" wrapText="0"/>
    </xf>
    <xf borderId="0" fillId="0" fontId="22" numFmtId="4" xfId="0" applyAlignment="1" applyFont="1" applyNumberFormat="1">
      <alignment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32" numFmtId="4" xfId="0" applyAlignment="1" applyFont="1" applyNumberFormat="1">
      <alignment shrinkToFit="0" vertical="center" wrapText="0"/>
    </xf>
    <xf borderId="28" fillId="0" fontId="33" numFmtId="4" xfId="0" applyAlignment="1" applyBorder="1" applyFont="1" applyNumberFormat="1">
      <alignment shrinkToFit="0" vertical="center" wrapText="0"/>
    </xf>
    <xf borderId="0" fillId="0" fontId="34" numFmtId="0" xfId="0" applyAlignment="1" applyFont="1">
      <alignment shrinkToFit="0" vertical="bottom" wrapText="0"/>
    </xf>
    <xf borderId="0" fillId="0" fontId="33" numFmtId="4" xfId="0" applyAlignment="1" applyFont="1" applyNumberFormat="1">
      <alignment shrinkToFit="0" vertical="center" wrapText="0"/>
    </xf>
    <xf borderId="7" fillId="0" fontId="34" numFmtId="0" xfId="0" applyAlignment="1" applyBorder="1" applyFont="1">
      <alignment shrinkToFit="0" vertical="bottom" wrapText="0"/>
    </xf>
    <xf borderId="0" fillId="0" fontId="34" numFmtId="0" xfId="0" applyAlignment="1" applyFont="1">
      <alignment horizontal="left" shrinkToFit="0" vertical="bottom" wrapText="0"/>
    </xf>
    <xf borderId="0" fillId="0" fontId="33" numFmtId="166" xfId="0" applyAlignment="1" applyFont="1" applyNumberFormat="1">
      <alignment shrinkToFit="0" vertical="center" wrapText="0"/>
    </xf>
    <xf borderId="0" fillId="0" fontId="20" numFmtId="0" xfId="0" applyAlignment="1" applyFont="1">
      <alignment horizontal="left" shrinkToFit="0" vertical="bottom" wrapText="0"/>
    </xf>
    <xf borderId="0" fillId="0" fontId="20" numFmtId="4" xfId="0" applyAlignment="1" applyFont="1" applyNumberFormat="1">
      <alignment shrinkToFit="0" vertical="bottom" wrapText="0"/>
    </xf>
    <xf borderId="28" fillId="0" fontId="34" numFmtId="0" xfId="0" applyAlignment="1" applyBorder="1" applyFont="1">
      <alignment shrinkToFit="0" vertical="bottom" wrapText="0"/>
    </xf>
    <xf borderId="29" fillId="0" fontId="33" numFmtId="4" xfId="0" applyAlignment="1" applyBorder="1" applyFont="1" applyNumberFormat="1">
      <alignment shrinkToFit="0" vertical="center" wrapText="0"/>
    </xf>
    <xf borderId="0" fillId="0" fontId="34" numFmtId="166" xfId="0" applyAlignment="1" applyFont="1" applyNumberFormat="1">
      <alignment shrinkToFit="0" vertical="bottom" wrapText="0"/>
    </xf>
    <xf borderId="0" fillId="0" fontId="3" numFmtId="0" xfId="0" applyAlignment="1" applyFont="1">
      <alignment shrinkToFit="0" vertical="center" wrapText="0"/>
    </xf>
    <xf borderId="29" fillId="0" fontId="34" numFmtId="166" xfId="0" applyAlignment="1" applyBorder="1" applyFont="1" applyNumberFormat="1">
      <alignment shrinkToFit="0" vertical="bottom" wrapText="0"/>
    </xf>
    <xf borderId="0" fillId="0" fontId="3" numFmtId="0" xfId="0" applyAlignment="1" applyFont="1">
      <alignment horizontal="left" shrinkToFit="0" vertical="center" wrapText="0"/>
    </xf>
    <xf borderId="0" fillId="0" fontId="34" numFmtId="0" xfId="0" applyAlignment="1" applyFont="1">
      <alignment horizontal="center" shrinkToFit="0" vertical="bottom" wrapText="0"/>
    </xf>
    <xf borderId="0" fillId="0" fontId="34" numFmtId="4" xfId="0" applyAlignment="1" applyFont="1" applyNumberFormat="1">
      <alignment shrinkToFit="0" vertical="center" wrapText="0"/>
    </xf>
    <xf borderId="0" fillId="0" fontId="22" numFmtId="0" xfId="0" applyAlignment="1" applyFont="1">
      <alignment horizontal="left" shrinkToFit="0" vertical="bottom" wrapText="0"/>
    </xf>
    <xf borderId="0" fillId="0" fontId="22" numFmtId="4" xfId="0" applyAlignment="1" applyFont="1" applyNumberFormat="1">
      <alignment shrinkToFit="0" vertical="bottom" wrapText="0"/>
    </xf>
    <xf borderId="38" fillId="0" fontId="1" numFmtId="0" xfId="0" applyAlignment="1" applyBorder="1" applyFont="1">
      <alignment horizontal="center" shrinkToFit="0" vertical="center" wrapText="0"/>
    </xf>
    <xf borderId="38" fillId="0" fontId="1" numFmtId="49" xfId="0" applyAlignment="1" applyBorder="1" applyFont="1" applyNumberFormat="1">
      <alignment horizontal="left" shrinkToFit="0" vertical="center" wrapText="1"/>
    </xf>
    <xf borderId="38" fillId="0" fontId="1" numFmtId="0" xfId="0" applyAlignment="1" applyBorder="1" applyFont="1">
      <alignment horizontal="left" shrinkToFit="0" vertical="center" wrapText="1"/>
    </xf>
    <xf borderId="38" fillId="0" fontId="1" numFmtId="0" xfId="0" applyAlignment="1" applyBorder="1" applyFont="1">
      <alignment horizontal="center" shrinkToFit="0" vertical="center" wrapText="1"/>
    </xf>
    <xf borderId="38" fillId="0" fontId="1" numFmtId="167" xfId="0" applyAlignment="1" applyBorder="1" applyFont="1" applyNumberFormat="1">
      <alignment shrinkToFit="0" vertical="center" wrapText="0"/>
    </xf>
    <xf borderId="38" fillId="3" fontId="1" numFmtId="4" xfId="0" applyAlignment="1" applyBorder="1" applyFont="1" applyNumberFormat="1">
      <alignment shrinkToFit="0" vertical="center" wrapText="0"/>
    </xf>
    <xf borderId="38" fillId="0" fontId="1" numFmtId="4" xfId="0" applyAlignment="1" applyBorder="1" applyFont="1" applyNumberFormat="1">
      <alignment shrinkToFit="0" vertical="center" wrapText="0"/>
    </xf>
    <xf borderId="38" fillId="3" fontId="18" numFmtId="0" xfId="0" applyAlignment="1" applyBorder="1" applyFont="1">
      <alignment horizontal="left" shrinkToFit="0" vertical="center" wrapText="0"/>
    </xf>
    <xf borderId="0" fillId="0" fontId="18" numFmtId="0" xfId="0" applyAlignment="1" applyFont="1">
      <alignment horizontal="center" shrinkToFit="0" vertical="center" wrapText="0"/>
    </xf>
    <xf borderId="0" fillId="0" fontId="18" numFmtId="166" xfId="0" applyAlignment="1" applyFont="1" applyNumberFormat="1">
      <alignment shrinkToFit="0" vertical="center" wrapText="0"/>
    </xf>
    <xf borderId="29" fillId="0" fontId="18" numFmtId="166" xfId="0" applyAlignment="1" applyBorder="1" applyFont="1" applyNumberFormat="1">
      <alignment shrinkToFit="0" vertical="center" wrapText="0"/>
    </xf>
    <xf borderId="0" fillId="0" fontId="1" numFmtId="4" xfId="0" applyAlignment="1" applyFont="1" applyNumberFormat="1">
      <alignment shrinkToFit="0" vertical="center" wrapText="0"/>
    </xf>
    <xf borderId="38" fillId="0" fontId="35" numFmtId="0" xfId="0" applyAlignment="1" applyBorder="1" applyFont="1">
      <alignment horizontal="center" shrinkToFit="0" vertical="center" wrapText="0"/>
    </xf>
    <xf borderId="38" fillId="0" fontId="35" numFmtId="49" xfId="0" applyAlignment="1" applyBorder="1" applyFont="1" applyNumberFormat="1">
      <alignment horizontal="left" shrinkToFit="0" vertical="center" wrapText="1"/>
    </xf>
    <xf borderId="38" fillId="0" fontId="35" numFmtId="0" xfId="0" applyAlignment="1" applyBorder="1" applyFont="1">
      <alignment horizontal="left" shrinkToFit="0" vertical="center" wrapText="1"/>
    </xf>
    <xf borderId="39" fillId="0" fontId="33" numFmtId="4" xfId="0" applyAlignment="1" applyBorder="1" applyFont="1" applyNumberFormat="1">
      <alignment shrinkToFit="0" vertical="center" wrapText="0"/>
    </xf>
    <xf borderId="38" fillId="0" fontId="35" numFmtId="0" xfId="0" applyAlignment="1" applyBorder="1" applyFont="1">
      <alignment horizontal="center" shrinkToFit="0" vertical="center" wrapText="1"/>
    </xf>
    <xf borderId="25" fillId="0" fontId="33" numFmtId="4" xfId="0" applyAlignment="1" applyBorder="1" applyFont="1" applyNumberFormat="1">
      <alignment shrinkToFit="0" vertical="center" wrapText="0"/>
    </xf>
    <xf borderId="38" fillId="0" fontId="35" numFmtId="167" xfId="0" applyAlignment="1" applyBorder="1" applyFont="1" applyNumberFormat="1">
      <alignment shrinkToFit="0" vertical="center" wrapText="0"/>
    </xf>
    <xf borderId="25" fillId="0" fontId="33" numFmtId="166" xfId="0" applyAlignment="1" applyBorder="1" applyFont="1" applyNumberFormat="1">
      <alignment shrinkToFit="0" vertical="center" wrapText="0"/>
    </xf>
    <xf borderId="38" fillId="3" fontId="35" numFmtId="4" xfId="0" applyAlignment="1" applyBorder="1" applyFont="1" applyNumberFormat="1">
      <alignment shrinkToFit="0" vertical="center" wrapText="0"/>
    </xf>
    <xf borderId="38" fillId="0" fontId="35" numFmtId="4" xfId="0" applyAlignment="1" applyBorder="1" applyFont="1" applyNumberFormat="1">
      <alignment shrinkToFit="0" vertical="center" wrapText="0"/>
    </xf>
    <xf borderId="7" fillId="0" fontId="35" numFmtId="0" xfId="0" applyAlignment="1" applyBorder="1" applyFont="1">
      <alignment shrinkToFit="0" vertical="center" wrapText="0"/>
    </xf>
    <xf borderId="40" fillId="0" fontId="33" numFmtId="4" xfId="0" applyAlignment="1" applyBorder="1" applyFont="1" applyNumberFormat="1">
      <alignment shrinkToFit="0" vertical="center" wrapText="0"/>
    </xf>
    <xf borderId="38" fillId="3" fontId="35" numFmtId="0" xfId="0" applyAlignment="1" applyBorder="1" applyFont="1">
      <alignment horizontal="left" shrinkToFit="0" vertical="center" wrapText="0"/>
    </xf>
    <xf borderId="0" fillId="0" fontId="35" numFmtId="0" xfId="0" applyAlignment="1" applyFont="1">
      <alignment horizontal="center" shrinkToFit="0" vertical="center" wrapText="0"/>
    </xf>
    <xf borderId="0" fillId="0" fontId="36" numFmtId="0" xfId="0" applyAlignment="1" applyFont="1">
      <alignment horizontal="left" shrinkToFit="0" vertical="center" wrapText="0"/>
    </xf>
    <xf borderId="0" fillId="0" fontId="37" numFmtId="0" xfId="0" applyAlignment="1" applyFont="1">
      <alignment shrinkToFit="0" vertical="center" wrapText="1"/>
    </xf>
    <xf borderId="28" fillId="0" fontId="1" numFmtId="0" xfId="0" applyAlignment="1" applyBorder="1" applyFont="1">
      <alignment shrinkToFit="0" vertical="center" wrapText="0"/>
    </xf>
    <xf borderId="25" fillId="0" fontId="18" numFmtId="0" xfId="0" applyAlignment="1" applyBorder="1" applyFont="1">
      <alignment horizontal="center" shrinkToFit="0" vertical="center" wrapText="0"/>
    </xf>
    <xf borderId="25" fillId="0" fontId="1" numFmtId="0" xfId="0" applyAlignment="1" applyBorder="1" applyFont="1">
      <alignment shrinkToFit="0" vertical="center" wrapText="0"/>
    </xf>
    <xf borderId="25" fillId="0" fontId="18" numFmtId="166" xfId="0" applyAlignment="1" applyBorder="1" applyFont="1" applyNumberFormat="1">
      <alignment shrinkToFit="0" vertical="center" wrapText="0"/>
    </xf>
    <xf borderId="40" fillId="0" fontId="18" numFmtId="166" xfId="0" applyAlignment="1" applyBorder="1" applyFont="1" applyNumberFormat="1">
      <alignment shrinkToFit="0" vertical="center" wrapText="0"/>
    </xf>
    <xf borderId="0" fillId="0" fontId="38" numFmtId="0" xfId="0" applyAlignment="1" applyFont="1">
      <alignment shrinkToFit="0" vertical="center" wrapText="0"/>
    </xf>
    <xf borderId="7" fillId="0" fontId="38" numFmtId="0" xfId="0" applyAlignment="1" applyBorder="1" applyFont="1">
      <alignment shrinkToFit="0" vertical="center" wrapText="0"/>
    </xf>
    <xf borderId="0" fillId="0" fontId="38" numFmtId="0" xfId="0" applyAlignment="1" applyFont="1">
      <alignment horizontal="left" shrinkToFit="0" vertical="center" wrapText="0"/>
    </xf>
    <xf borderId="0" fillId="0" fontId="38" numFmtId="0" xfId="0" applyAlignment="1" applyFont="1">
      <alignment horizontal="left" shrinkToFit="0" vertical="center" wrapText="1"/>
    </xf>
    <xf borderId="0" fillId="0" fontId="38" numFmtId="167" xfId="0" applyAlignment="1" applyFont="1" applyNumberFormat="1">
      <alignment shrinkToFit="0" vertical="center" wrapText="0"/>
    </xf>
    <xf borderId="28" fillId="0" fontId="38" numFmtId="0" xfId="0" applyAlignment="1" applyBorder="1" applyFont="1">
      <alignment shrinkToFit="0" vertical="center" wrapText="0"/>
    </xf>
    <xf borderId="29" fillId="0" fontId="38" numFmtId="0" xfId="0" applyAlignment="1" applyBorder="1" applyFont="1">
      <alignment shrinkToFit="0" vertical="center" wrapText="0"/>
    </xf>
    <xf borderId="0" fillId="0" fontId="39" numFmtId="0" xfId="0" applyAlignment="1" applyFont="1">
      <alignment shrinkToFit="0" vertical="center" wrapText="0"/>
    </xf>
    <xf borderId="7" fillId="0" fontId="39" numFmtId="0" xfId="0" applyAlignment="1" applyBorder="1" applyFont="1">
      <alignment shrinkToFit="0" vertical="center" wrapText="0"/>
    </xf>
    <xf borderId="0" fillId="0" fontId="39" numFmtId="0" xfId="0" applyAlignment="1" applyFont="1">
      <alignment horizontal="left" shrinkToFit="0" vertical="center" wrapText="0"/>
    </xf>
    <xf borderId="0" fillId="0" fontId="39" numFmtId="0" xfId="0" applyAlignment="1" applyFont="1">
      <alignment horizontal="left" shrinkToFit="0" vertical="center" wrapText="1"/>
    </xf>
    <xf borderId="0" fillId="0" fontId="39" numFmtId="167" xfId="0" applyAlignment="1" applyFont="1" applyNumberFormat="1">
      <alignment shrinkToFit="0" vertical="center" wrapText="0"/>
    </xf>
    <xf borderId="28" fillId="0" fontId="39" numFmtId="0" xfId="0" applyAlignment="1" applyBorder="1" applyFont="1">
      <alignment shrinkToFit="0" vertical="center" wrapText="0"/>
    </xf>
    <xf borderId="29" fillId="0" fontId="39" numFmtId="0" xfId="0" applyAlignment="1" applyBorder="1" applyFont="1">
      <alignment shrinkToFit="0" vertical="center" wrapText="0"/>
    </xf>
    <xf borderId="25" fillId="0" fontId="35" numFmtId="0" xfId="0" applyAlignment="1" applyBorder="1" applyFont="1">
      <alignment horizontal="center" shrinkToFit="0" vertical="center" wrapText="0"/>
    </xf>
    <xf borderId="38" fillId="3" fontId="1" numFmtId="167" xfId="0" applyAlignment="1" applyBorder="1" applyFont="1" applyNumberFormat="1">
      <alignment shrinkToFit="0" vertical="center" wrapText="0"/>
    </xf>
    <xf borderId="39" fillId="0" fontId="1" numFmtId="0" xfId="0" applyAlignment="1" applyBorder="1" applyFont="1">
      <alignment shrinkToFit="0" vertical="center" wrapText="0"/>
    </xf>
    <xf borderId="40" fillId="0" fontId="1" numFmtId="0" xfId="0" applyAlignment="1" applyBorder="1" applyFont="1">
      <alignment shrinkToFit="0" vertical="center" wrapText="0"/>
    </xf>
    <xf borderId="0" fillId="0" fontId="1" numFmtId="0" xfId="0" applyAlignment="1" applyFont="1">
      <alignment shrinkToFit="0" vertical="top" wrapText="0"/>
    </xf>
    <xf borderId="4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shrinkToFit="0" vertical="center" wrapText="1"/>
    </xf>
    <xf borderId="6" fillId="0" fontId="1" numFmtId="0" xfId="0" applyAlignment="1" applyBorder="1" applyFont="1">
      <alignment shrinkToFit="0" vertical="center" wrapText="1"/>
    </xf>
    <xf borderId="0" fillId="0" fontId="1" numFmtId="0" xfId="0" applyAlignment="1" applyFont="1">
      <alignment horizontal="center" shrinkToFit="0" vertical="center" wrapText="0"/>
    </xf>
    <xf borderId="0" fillId="0" fontId="9" numFmtId="0" xfId="0" applyAlignment="1" applyFont="1">
      <alignment horizontal="center" shrinkToFit="0" vertical="center" wrapText="1"/>
    </xf>
    <xf borderId="8" fillId="0" fontId="1" numFmtId="0" xfId="0" applyAlignment="1" applyBorder="1" applyFont="1">
      <alignment horizontal="center" shrinkToFit="0" vertical="center" wrapText="1"/>
    </xf>
    <xf borderId="20" fillId="0" fontId="27" numFmtId="0" xfId="0" applyAlignment="1" applyBorder="1" applyFont="1">
      <alignment horizontal="left" shrinkToFit="0" vertical="bottom" wrapText="1"/>
    </xf>
    <xf borderId="20" fillId="0" fontId="7" numFmtId="0" xfId="0" applyBorder="1" applyFont="1"/>
    <xf borderId="0" fillId="0" fontId="27" numFmtId="0" xfId="0" applyAlignment="1" applyFont="1">
      <alignment horizontal="left" shrinkToFit="0" vertical="center" wrapText="1"/>
    </xf>
    <xf borderId="7" fillId="0" fontId="13" numFmtId="0" xfId="0" applyAlignment="1" applyBorder="1" applyFont="1">
      <alignment shrinkToFit="0" vertical="center" wrapText="1"/>
    </xf>
    <xf borderId="0" fillId="0" fontId="13" numFmtId="0" xfId="0" applyAlignment="1" applyFont="1">
      <alignment shrinkToFit="0" vertical="center" wrapText="1"/>
    </xf>
    <xf borderId="0" fillId="0" fontId="13" numFmtId="49" xfId="0" applyAlignment="1" applyFont="1" applyNumberFormat="1">
      <alignment horizontal="left" shrinkToFit="0" vertical="center" wrapText="1"/>
    </xf>
    <xf borderId="0" fillId="0" fontId="13" numFmtId="49" xfId="0" applyAlignment="1" applyFont="1" applyNumberFormat="1">
      <alignment shrinkToFit="0" vertical="center" wrapText="1"/>
    </xf>
    <xf borderId="19" fillId="0" fontId="1" numFmtId="0" xfId="0" applyAlignment="1" applyBorder="1" applyFont="1">
      <alignment shrinkToFit="0" vertical="center" wrapText="1"/>
    </xf>
    <xf borderId="20" fillId="0" fontId="3" numFmtId="0" xfId="0" applyAlignment="1" applyBorder="1" applyFont="1">
      <alignment shrinkToFit="0" vertical="center" wrapText="1"/>
    </xf>
    <xf borderId="22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horizontal="left" shrinkToFit="0" vertical="center" wrapText="0"/>
    </xf>
    <xf borderId="5" fillId="0" fontId="1" numFmtId="0" xfId="0" applyAlignment="1" applyBorder="1" applyFont="1">
      <alignment horizontal="left" shrinkToFit="0" vertical="center" wrapText="0"/>
    </xf>
    <xf borderId="6" fillId="0" fontId="1" numFmtId="0" xfId="0" applyAlignment="1" applyBorder="1" applyFont="1">
      <alignment horizontal="left" shrinkToFit="0" vertical="center" wrapText="0"/>
    </xf>
    <xf borderId="7" fillId="0" fontId="1" numFmtId="0" xfId="0" applyAlignment="1" applyBorder="1" applyFont="1">
      <alignment horizontal="left" shrinkToFit="0" vertical="center" wrapText="0"/>
    </xf>
    <xf borderId="0" fillId="0" fontId="9" numFmtId="0" xfId="0" applyAlignment="1" applyFont="1">
      <alignment horizontal="center" shrinkToFit="0" vertical="center" wrapText="0"/>
    </xf>
    <xf borderId="8" fillId="0" fontId="1" numFmtId="0" xfId="0" applyAlignment="1" applyBorder="1" applyFont="1">
      <alignment horizontal="left" shrinkToFit="0" vertical="center" wrapText="0"/>
    </xf>
    <xf borderId="0" fillId="0" fontId="27" numFmtId="0" xfId="0" applyAlignment="1" applyFont="1">
      <alignment horizontal="left" shrinkToFit="0" vertical="center" wrapText="0"/>
    </xf>
    <xf borderId="20" fillId="0" fontId="27" numFmtId="0" xfId="0" applyAlignment="1" applyBorder="1" applyFont="1">
      <alignment horizontal="left" shrinkToFit="0" vertical="center" wrapText="0"/>
    </xf>
    <xf borderId="20" fillId="0" fontId="27" numFmtId="0" xfId="0" applyAlignment="1" applyBorder="1" applyFont="1">
      <alignment horizontal="center" shrinkToFit="0" vertical="center" wrapText="0"/>
    </xf>
    <xf borderId="20" fillId="0" fontId="24" numFmtId="0" xfId="0" applyAlignment="1" applyBorder="1" applyFont="1">
      <alignment horizontal="left" shrinkToFit="0" vertical="center" wrapText="0"/>
    </xf>
    <xf borderId="0" fillId="0" fontId="19" numFmtId="0" xfId="0" applyAlignment="1" applyFont="1">
      <alignment horizontal="left" shrinkToFit="0" vertical="center" wrapText="0"/>
    </xf>
    <xf borderId="0" fillId="0" fontId="13" numFmtId="0" xfId="0" applyAlignment="1" applyFont="1">
      <alignment horizontal="center" shrinkToFit="0" vertical="center" wrapText="0"/>
    </xf>
    <xf borderId="7" fillId="0" fontId="13" numFmtId="0" xfId="0" applyAlignment="1" applyBorder="1" applyFont="1">
      <alignment horizontal="left" shrinkToFit="0" vertical="center" wrapText="0"/>
    </xf>
    <xf borderId="19" fillId="0" fontId="1" numFmtId="0" xfId="0" applyAlignment="1" applyBorder="1" applyFont="1">
      <alignment horizontal="left" shrinkToFit="0" vertical="center" wrapText="0"/>
    </xf>
    <xf borderId="20" fillId="0" fontId="3" numFmtId="0" xfId="0" applyAlignment="1" applyBorder="1" applyFont="1">
      <alignment horizontal="left" shrinkToFit="0" vertical="center" wrapText="0"/>
    </xf>
    <xf borderId="22" fillId="0" fontId="1" numFmtId="0" xfId="0" applyAlignment="1" applyBorder="1" applyFont="1">
      <alignment horizontal="left" shrinkToFit="0" vertical="center" wrapText="0"/>
    </xf>
    <xf borderId="20" fillId="0" fontId="13" numFmtId="0" xfId="0" applyAlignment="1" applyBorder="1" applyFont="1">
      <alignment horizontal="left" shrinkToFit="0" vertical="center" wrapText="0"/>
    </xf>
    <xf borderId="0" fillId="0" fontId="1" numFmtId="0" xfId="0" applyAlignment="1" applyFont="1">
      <alignment horizontal="left" shrinkToFit="0" vertical="center" wrapText="1"/>
    </xf>
    <xf borderId="0" fillId="0" fontId="13" numFmtId="0" xfId="0" applyAlignment="1" applyFont="1">
      <alignment horizontal="center" shrinkToFit="0" vertical="center" wrapText="1"/>
    </xf>
    <xf borderId="4" fillId="0" fontId="1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horizontal="left" shrinkToFit="0" vertical="center" wrapText="1"/>
    </xf>
    <xf borderId="6" fillId="0" fontId="1" numFmtId="0" xfId="0" applyAlignment="1" applyBorder="1" applyFont="1">
      <alignment horizontal="left" shrinkToFit="0" vertical="center" wrapText="1"/>
    </xf>
    <xf borderId="7" fillId="0" fontId="1" numFmtId="0" xfId="0" applyAlignment="1" applyBorder="1" applyFont="1">
      <alignment horizontal="left" shrinkToFit="0" vertical="center" wrapText="1"/>
    </xf>
    <xf borderId="8" fillId="0" fontId="1" numFmtId="0" xfId="0" applyAlignment="1" applyBorder="1" applyFont="1">
      <alignment horizontal="left" shrinkToFit="0" vertical="center" wrapText="1"/>
    </xf>
    <xf borderId="7" fillId="0" fontId="24" numFmtId="0" xfId="0" applyAlignment="1" applyBorder="1" applyFont="1">
      <alignment horizontal="left" shrinkToFit="0" vertical="center" wrapText="1"/>
    </xf>
    <xf borderId="8" fillId="0" fontId="24" numFmtId="0" xfId="0" applyAlignment="1" applyBorder="1" applyFont="1">
      <alignment horizontal="left" shrinkToFit="0" vertical="center" wrapText="1"/>
    </xf>
    <xf borderId="7" fillId="0" fontId="13" numFmtId="0" xfId="0" applyAlignment="1" applyBorder="1" applyFont="1">
      <alignment horizontal="left" shrinkToFit="0" vertical="center" wrapText="1"/>
    </xf>
    <xf borderId="8" fillId="0" fontId="13" numFmtId="0" xfId="0" applyAlignment="1" applyBorder="1" applyFont="1">
      <alignment horizontal="left" shrinkToFit="0" vertical="center" wrapText="1"/>
    </xf>
    <xf borderId="8" fillId="0" fontId="13" numFmtId="0" xfId="0" applyAlignment="1" applyBorder="1" applyFont="1">
      <alignment horizontal="left" shrinkToFit="0" vertical="center" wrapText="0"/>
    </xf>
    <xf borderId="19" fillId="0" fontId="13" numFmtId="0" xfId="0" applyAlignment="1" applyBorder="1" applyFont="1">
      <alignment horizontal="left" shrinkToFit="0" vertical="center" wrapText="1"/>
    </xf>
    <xf borderId="20" fillId="0" fontId="13" numFmtId="0" xfId="0" applyAlignment="1" applyBorder="1" applyFont="1">
      <alignment horizontal="left" shrinkToFit="0" vertical="center" wrapText="1"/>
    </xf>
    <xf borderId="22" fillId="0" fontId="13" numFmtId="0" xfId="0" applyAlignment="1" applyBorder="1" applyFont="1">
      <alignment horizontal="left" shrinkToFit="0" vertical="center" wrapText="1"/>
    </xf>
    <xf borderId="0" fillId="0" fontId="13" numFmtId="0" xfId="0" applyAlignment="1" applyFont="1">
      <alignment horizontal="left" shrinkToFit="0" vertical="top" wrapText="0"/>
    </xf>
    <xf borderId="0" fillId="0" fontId="13" numFmtId="0" xfId="0" applyAlignment="1" applyFont="1">
      <alignment horizontal="center" shrinkToFit="0" vertical="top" wrapText="0"/>
    </xf>
    <xf borderId="19" fillId="0" fontId="13" numFmtId="0" xfId="0" applyAlignment="1" applyBorder="1" applyFont="1">
      <alignment horizontal="left" shrinkToFit="0" vertical="center" wrapText="0"/>
    </xf>
    <xf borderId="22" fillId="0" fontId="13" numFmtId="0" xfId="0" applyAlignment="1" applyBorder="1" applyFont="1">
      <alignment horizontal="left" shrinkToFit="0" vertical="center" wrapText="0"/>
    </xf>
    <xf borderId="0" fillId="0" fontId="27" numFmtId="0" xfId="0" applyAlignment="1" applyFont="1">
      <alignment shrinkToFit="0" vertical="center" wrapText="0"/>
    </xf>
    <xf borderId="20" fillId="0" fontId="24" numFmtId="0" xfId="0" applyAlignment="1" applyBorder="1" applyFont="1">
      <alignment shrinkToFit="0" vertical="center" wrapText="0"/>
    </xf>
    <xf borderId="20" fillId="0" fontId="27" numFmtId="0" xfId="0" applyAlignment="1" applyBorder="1" applyFont="1">
      <alignment shrinkToFit="0" vertical="center" wrapText="0"/>
    </xf>
    <xf borderId="0" fillId="0" fontId="13" numFmtId="49" xfId="0" applyAlignment="1" applyFont="1" applyNumberFormat="1">
      <alignment horizontal="left" shrinkToFit="0" vertical="center" wrapText="0"/>
    </xf>
    <xf borderId="20" fillId="0" fontId="1" numFmtId="0" xfId="0" applyAlignment="1" applyBorder="1" applyFont="1">
      <alignment shrinkToFit="0" vertical="top" wrapText="0"/>
    </xf>
    <xf borderId="20" fillId="0" fontId="27" numFmtId="0" xfId="0" applyAlignment="1" applyBorder="1" applyFont="1">
      <alignment horizontal="left" shrinkToFit="0" vertical="bottom" wrapText="0"/>
    </xf>
    <xf borderId="20" fillId="0" fontId="24" numFmtId="0" xfId="0" applyAlignment="1" applyBorder="1" applyFont="1">
      <alignment shrinkToFit="0" vertical="bottom" wrapText="0"/>
    </xf>
    <xf borderId="7" fillId="0" fontId="1" numFmtId="0" xfId="0" applyAlignment="1" applyBorder="1" applyFont="1">
      <alignment shrinkToFit="0" vertical="top" wrapText="0"/>
    </xf>
    <xf borderId="8" fillId="0" fontId="1" numFmtId="0" xfId="0" applyAlignment="1" applyBorder="1" applyFont="1">
      <alignment shrinkToFit="0" vertical="top" wrapText="0"/>
    </xf>
    <xf borderId="0" fillId="0" fontId="1" numFmtId="0" xfId="0" applyAlignment="1" applyFont="1">
      <alignment horizontal="left" shrinkToFit="0" vertical="top" wrapText="0"/>
    </xf>
    <xf borderId="19" fillId="0" fontId="1" numFmtId="0" xfId="0" applyAlignment="1" applyBorder="1" applyFont="1">
      <alignment shrinkToFit="0" vertical="top" wrapText="0"/>
    </xf>
    <xf borderId="22" fillId="0" fontId="1" numFmtId="0" xfId="0" applyAlignment="1" applyBorder="1" applyFont="1">
      <alignment shrinkToFit="0" vertical="top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95275" cy="266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6225" cy="276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6225" cy="276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6225" cy="276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6225" cy="276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6225" cy="276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6225" cy="276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6.83" defaultRowHeight="15.0"/>
  <cols>
    <col customWidth="1" min="1" max="1" width="8.33"/>
    <col customWidth="1" min="2" max="2" width="1.67"/>
    <col customWidth="1" min="3" max="3" width="4.17"/>
    <col customWidth="1" min="4" max="33" width="2.67"/>
    <col customWidth="1" min="34" max="34" width="3.33"/>
    <col customWidth="1" min="35" max="35" width="31.67"/>
    <col customWidth="1" min="36" max="37" width="2.5"/>
    <col customWidth="1" min="38" max="38" width="8.33"/>
    <col customWidth="1" min="39" max="39" width="3.33"/>
    <col customWidth="1" min="40" max="40" width="13.33"/>
    <col customWidth="1" min="41" max="41" width="7.5"/>
    <col customWidth="1" min="42" max="42" width="4.17"/>
    <col customWidth="1" min="43" max="43" width="15.67"/>
    <col customWidth="1" min="44" max="44" width="13.67"/>
    <col customWidth="1" hidden="1" min="45" max="47" width="25.83"/>
    <col customWidth="1" hidden="1" min="48" max="52" width="21.67"/>
    <col customWidth="1" hidden="1" min="53" max="53" width="19.17"/>
    <col customWidth="1" hidden="1" min="54" max="54" width="25.0"/>
    <col customWidth="1" hidden="1" min="55" max="56" width="19.17"/>
    <col customWidth="1" min="57" max="57" width="66.5"/>
    <col customWidth="1" min="58" max="70" width="8.0"/>
    <col customWidth="1" hidden="1" min="71" max="91" width="9.33"/>
  </cols>
  <sheetData>
    <row r="1" ht="21.0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4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9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 t="s">
        <v>9</v>
      </c>
      <c r="BB1" s="2" t="s">
        <v>10</v>
      </c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T1" s="10" t="s">
        <v>11</v>
      </c>
      <c r="BU1" s="10" t="s">
        <v>11</v>
      </c>
      <c r="BV1" s="10" t="s">
        <v>12</v>
      </c>
    </row>
    <row r="2" ht="36.75" customHeight="1">
      <c r="AR2" s="12"/>
      <c r="BS2" s="13" t="s">
        <v>13</v>
      </c>
      <c r="BT2" s="13" t="s">
        <v>16</v>
      </c>
    </row>
    <row r="3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21</v>
      </c>
      <c r="BT3" s="13" t="s">
        <v>22</v>
      </c>
    </row>
    <row r="4" ht="36.75" customHeight="1">
      <c r="B4" s="17"/>
      <c r="C4" s="11"/>
      <c r="D4" s="18" t="s">
        <v>23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9"/>
      <c r="AS4" s="20" t="s">
        <v>19</v>
      </c>
      <c r="BE4" s="22" t="s">
        <v>24</v>
      </c>
      <c r="BS4" s="13" t="s">
        <v>25</v>
      </c>
    </row>
    <row r="5" ht="14.25" customHeight="1">
      <c r="B5" s="17"/>
      <c r="C5" s="11"/>
      <c r="D5" s="23" t="s">
        <v>26</v>
      </c>
      <c r="E5" s="11"/>
      <c r="F5" s="11"/>
      <c r="G5" s="11"/>
      <c r="H5" s="11"/>
      <c r="I5" s="11"/>
      <c r="J5" s="11"/>
      <c r="K5" s="25" t="s">
        <v>27</v>
      </c>
      <c r="AP5" s="11"/>
      <c r="AQ5" s="19"/>
      <c r="BE5" s="26" t="s">
        <v>29</v>
      </c>
      <c r="BS5" s="13" t="s">
        <v>13</v>
      </c>
    </row>
    <row r="6" ht="36.75" customHeight="1">
      <c r="B6" s="17"/>
      <c r="C6" s="11"/>
      <c r="D6" s="28" t="s">
        <v>20</v>
      </c>
      <c r="E6" s="11"/>
      <c r="F6" s="11"/>
      <c r="G6" s="11"/>
      <c r="H6" s="11"/>
      <c r="I6" s="11"/>
      <c r="J6" s="11"/>
      <c r="K6" s="30" t="s">
        <v>30</v>
      </c>
      <c r="AP6" s="11"/>
      <c r="AQ6" s="19"/>
      <c r="BS6" s="13" t="s">
        <v>32</v>
      </c>
    </row>
    <row r="7" ht="14.25" customHeight="1">
      <c r="B7" s="17"/>
      <c r="C7" s="11"/>
      <c r="D7" s="21" t="s">
        <v>33</v>
      </c>
      <c r="E7" s="11"/>
      <c r="F7" s="11"/>
      <c r="G7" s="11"/>
      <c r="H7" s="11"/>
      <c r="I7" s="11"/>
      <c r="J7" s="11"/>
      <c r="K7" s="25" t="s">
        <v>34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21" t="s">
        <v>35</v>
      </c>
      <c r="AL7" s="11"/>
      <c r="AM7" s="11"/>
      <c r="AN7" s="25" t="s">
        <v>36</v>
      </c>
      <c r="AO7" s="11"/>
      <c r="AP7" s="11"/>
      <c r="AQ7" s="19"/>
      <c r="BS7" s="13" t="s">
        <v>21</v>
      </c>
    </row>
    <row r="8" ht="14.25" customHeight="1">
      <c r="B8" s="17"/>
      <c r="C8" s="11"/>
      <c r="D8" s="21" t="s">
        <v>38</v>
      </c>
      <c r="E8" s="11"/>
      <c r="F8" s="11"/>
      <c r="G8" s="11"/>
      <c r="H8" s="11"/>
      <c r="I8" s="11"/>
      <c r="J8" s="11"/>
      <c r="K8" s="25" t="s">
        <v>39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21" t="s">
        <v>40</v>
      </c>
      <c r="AL8" s="11"/>
      <c r="AM8" s="11"/>
      <c r="AN8" s="33" t="s">
        <v>42</v>
      </c>
      <c r="AO8" s="11"/>
      <c r="AP8" s="11"/>
      <c r="AQ8" s="19"/>
      <c r="BS8" s="13" t="s">
        <v>44</v>
      </c>
    </row>
    <row r="9" ht="14.25" customHeight="1">
      <c r="B9" s="1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9"/>
      <c r="BS9" s="13" t="s">
        <v>45</v>
      </c>
    </row>
    <row r="10" ht="14.25" customHeight="1">
      <c r="B10" s="17"/>
      <c r="C10" s="11"/>
      <c r="D10" s="21" t="s">
        <v>46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1" t="s">
        <v>47</v>
      </c>
      <c r="AL10" s="11"/>
      <c r="AM10" s="11"/>
      <c r="AN10" s="25" t="s">
        <v>48</v>
      </c>
      <c r="AO10" s="11"/>
      <c r="AP10" s="11"/>
      <c r="AQ10" s="19"/>
      <c r="BS10" s="13" t="s">
        <v>32</v>
      </c>
    </row>
    <row r="11" ht="18.0" customHeight="1">
      <c r="B11" s="17"/>
      <c r="C11" s="11"/>
      <c r="D11" s="11"/>
      <c r="E11" s="25" t="s">
        <v>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21" t="s">
        <v>50</v>
      </c>
      <c r="AL11" s="11"/>
      <c r="AM11" s="11"/>
      <c r="AN11" s="25" t="s">
        <v>34</v>
      </c>
      <c r="AO11" s="11"/>
      <c r="AP11" s="11"/>
      <c r="AQ11" s="19"/>
      <c r="BS11" s="13" t="s">
        <v>32</v>
      </c>
    </row>
    <row r="12" ht="6.75" customHeight="1">
      <c r="B12" s="1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9"/>
      <c r="BS12" s="13" t="s">
        <v>32</v>
      </c>
    </row>
    <row r="13" ht="14.25" customHeight="1">
      <c r="B13" s="17"/>
      <c r="C13" s="11"/>
      <c r="D13" s="21" t="s">
        <v>51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21" t="s">
        <v>47</v>
      </c>
      <c r="AL13" s="11"/>
      <c r="AM13" s="11"/>
      <c r="AN13" s="35" t="s">
        <v>52</v>
      </c>
      <c r="AO13" s="11"/>
      <c r="AP13" s="11"/>
      <c r="AQ13" s="19"/>
      <c r="BS13" s="13" t="s">
        <v>32</v>
      </c>
    </row>
    <row r="14" ht="15.0" customHeight="1">
      <c r="B14" s="17"/>
      <c r="C14" s="11"/>
      <c r="D14" s="11"/>
      <c r="E14" s="36" t="s">
        <v>52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8"/>
      <c r="AK14" s="21" t="s">
        <v>50</v>
      </c>
      <c r="AL14" s="11"/>
      <c r="AM14" s="11"/>
      <c r="AN14" s="35" t="s">
        <v>52</v>
      </c>
      <c r="AO14" s="11"/>
      <c r="AP14" s="11"/>
      <c r="AQ14" s="19"/>
      <c r="BS14" s="13" t="s">
        <v>32</v>
      </c>
    </row>
    <row r="15" ht="6.75" customHeight="1">
      <c r="B15" s="1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9"/>
      <c r="BS15" s="13" t="s">
        <v>11</v>
      </c>
    </row>
    <row r="16" ht="14.25" customHeight="1">
      <c r="B16" s="17"/>
      <c r="C16" s="11"/>
      <c r="D16" s="21" t="s">
        <v>53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21" t="s">
        <v>47</v>
      </c>
      <c r="AL16" s="11"/>
      <c r="AM16" s="11"/>
      <c r="AN16" s="25" t="s">
        <v>54</v>
      </c>
      <c r="AO16" s="11"/>
      <c r="AP16" s="11"/>
      <c r="AQ16" s="19"/>
      <c r="BS16" s="13" t="s">
        <v>11</v>
      </c>
    </row>
    <row r="17" ht="18.0" customHeight="1">
      <c r="B17" s="17"/>
      <c r="C17" s="11"/>
      <c r="D17" s="11"/>
      <c r="E17" s="25" t="s">
        <v>55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21" t="s">
        <v>50</v>
      </c>
      <c r="AL17" s="11"/>
      <c r="AM17" s="11"/>
      <c r="AN17" s="25" t="s">
        <v>34</v>
      </c>
      <c r="AO17" s="11"/>
      <c r="AP17" s="11"/>
      <c r="AQ17" s="19"/>
      <c r="BS17" s="13" t="s">
        <v>56</v>
      </c>
    </row>
    <row r="18" ht="6.75" customHeight="1">
      <c r="B18" s="1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9"/>
      <c r="BS18" s="13" t="s">
        <v>21</v>
      </c>
    </row>
    <row r="19" ht="14.25" customHeight="1">
      <c r="B19" s="17"/>
      <c r="C19" s="11"/>
      <c r="D19" s="21" t="s">
        <v>57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9"/>
      <c r="BS19" s="13" t="s">
        <v>21</v>
      </c>
    </row>
    <row r="20" ht="16.5" customHeight="1">
      <c r="B20" s="17"/>
      <c r="C20" s="11"/>
      <c r="D20" s="11"/>
      <c r="E20" s="38" t="s">
        <v>34</v>
      </c>
      <c r="AO20" s="11"/>
      <c r="AP20" s="11"/>
      <c r="AQ20" s="19"/>
      <c r="BS20" s="13" t="s">
        <v>56</v>
      </c>
    </row>
    <row r="21" ht="6.75" customHeight="1">
      <c r="B21" s="1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9"/>
    </row>
    <row r="22" ht="6.75" customHeight="1">
      <c r="B22" s="17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11"/>
      <c r="AQ22" s="19"/>
    </row>
    <row r="23" ht="25.5" customHeight="1">
      <c r="A23" s="27"/>
      <c r="B23" s="29"/>
      <c r="C23" s="27"/>
      <c r="D23" s="43" t="s">
        <v>58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7">
        <f>ROUND(AG51,0)</f>
        <v>0</v>
      </c>
      <c r="AL23" s="48"/>
      <c r="AM23" s="48"/>
      <c r="AN23" s="48"/>
      <c r="AO23" s="48"/>
      <c r="AP23" s="27"/>
      <c r="AQ23" s="31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</row>
    <row r="24" ht="6.75" customHeight="1">
      <c r="A24" s="27"/>
      <c r="B24" s="29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31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</row>
    <row r="25" ht="13.5" customHeight="1">
      <c r="A25" s="27"/>
      <c r="B25" s="29"/>
      <c r="C25" s="27"/>
      <c r="D25" s="27"/>
      <c r="E25" s="27"/>
      <c r="F25" s="27"/>
      <c r="G25" s="27"/>
      <c r="H25" s="27"/>
      <c r="I25" s="27"/>
      <c r="J25" s="27"/>
      <c r="K25" s="27"/>
      <c r="L25" s="51" t="s">
        <v>59</v>
      </c>
      <c r="P25" s="27"/>
      <c r="Q25" s="27"/>
      <c r="R25" s="27"/>
      <c r="S25" s="27"/>
      <c r="T25" s="27"/>
      <c r="U25" s="27"/>
      <c r="V25" s="27"/>
      <c r="W25" s="51" t="s">
        <v>60</v>
      </c>
      <c r="AF25" s="27"/>
      <c r="AG25" s="27"/>
      <c r="AH25" s="27"/>
      <c r="AI25" s="27"/>
      <c r="AJ25" s="27"/>
      <c r="AK25" s="51" t="s">
        <v>61</v>
      </c>
      <c r="AP25" s="27"/>
      <c r="AQ25" s="31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</row>
    <row r="26" ht="14.25" customHeight="1">
      <c r="A26" s="52"/>
      <c r="B26" s="54"/>
      <c r="C26" s="52"/>
      <c r="D26" s="53" t="s">
        <v>62</v>
      </c>
      <c r="E26" s="52"/>
      <c r="F26" s="53" t="s">
        <v>63</v>
      </c>
      <c r="G26" s="52"/>
      <c r="H26" s="52"/>
      <c r="I26" s="52"/>
      <c r="J26" s="52"/>
      <c r="K26" s="52"/>
      <c r="L26" s="56">
        <v>0.21</v>
      </c>
      <c r="P26" s="52"/>
      <c r="Q26" s="52"/>
      <c r="R26" s="52"/>
      <c r="S26" s="52"/>
      <c r="T26" s="52"/>
      <c r="U26" s="52"/>
      <c r="V26" s="52"/>
      <c r="W26" s="58">
        <f>ROUND(AZ51,0)</f>
        <v>0</v>
      </c>
      <c r="AF26" s="52"/>
      <c r="AG26" s="52"/>
      <c r="AH26" s="52"/>
      <c r="AI26" s="52"/>
      <c r="AJ26" s="52"/>
      <c r="AK26" s="58">
        <f>ROUND(AV51,0)</f>
        <v>0</v>
      </c>
      <c r="AP26" s="52"/>
      <c r="AQ26" s="59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</row>
    <row r="27" ht="14.25" customHeight="1">
      <c r="A27" s="52"/>
      <c r="B27" s="54"/>
      <c r="C27" s="52"/>
      <c r="D27" s="52"/>
      <c r="E27" s="52"/>
      <c r="F27" s="53" t="s">
        <v>64</v>
      </c>
      <c r="G27" s="52"/>
      <c r="H27" s="52"/>
      <c r="I27" s="52"/>
      <c r="J27" s="52"/>
      <c r="K27" s="52"/>
      <c r="L27" s="56">
        <v>0.15</v>
      </c>
      <c r="P27" s="52"/>
      <c r="Q27" s="52"/>
      <c r="R27" s="52"/>
      <c r="S27" s="52"/>
      <c r="T27" s="52"/>
      <c r="U27" s="52"/>
      <c r="V27" s="52"/>
      <c r="W27" s="58">
        <f>ROUND(BA51,0)</f>
        <v>0</v>
      </c>
      <c r="AF27" s="52"/>
      <c r="AG27" s="52"/>
      <c r="AH27" s="52"/>
      <c r="AI27" s="52"/>
      <c r="AJ27" s="52"/>
      <c r="AK27" s="58">
        <f>ROUND(AW51,0)</f>
        <v>0</v>
      </c>
      <c r="AP27" s="52"/>
      <c r="AQ27" s="59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</row>
    <row r="28" ht="14.25" hidden="1" customHeight="1">
      <c r="A28" s="52"/>
      <c r="B28" s="54"/>
      <c r="C28" s="52"/>
      <c r="D28" s="52"/>
      <c r="E28" s="52"/>
      <c r="F28" s="53" t="s">
        <v>65</v>
      </c>
      <c r="G28" s="52"/>
      <c r="H28" s="52"/>
      <c r="I28" s="52"/>
      <c r="J28" s="52"/>
      <c r="K28" s="52"/>
      <c r="L28" s="56">
        <v>0.21</v>
      </c>
      <c r="P28" s="52"/>
      <c r="Q28" s="52"/>
      <c r="R28" s="52"/>
      <c r="S28" s="52"/>
      <c r="T28" s="52"/>
      <c r="U28" s="52"/>
      <c r="V28" s="52"/>
      <c r="W28" s="58">
        <f>ROUND(BB51,0)</f>
        <v>0</v>
      </c>
      <c r="AF28" s="52"/>
      <c r="AG28" s="52"/>
      <c r="AH28" s="52"/>
      <c r="AI28" s="52"/>
      <c r="AJ28" s="52"/>
      <c r="AK28" s="58">
        <v>0.0</v>
      </c>
      <c r="AP28" s="52"/>
      <c r="AQ28" s="59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</row>
    <row r="29" ht="14.25" hidden="1" customHeight="1">
      <c r="A29" s="52"/>
      <c r="B29" s="54"/>
      <c r="C29" s="52"/>
      <c r="D29" s="52"/>
      <c r="E29" s="52"/>
      <c r="F29" s="53" t="s">
        <v>66</v>
      </c>
      <c r="G29" s="52"/>
      <c r="H29" s="52"/>
      <c r="I29" s="52"/>
      <c r="J29" s="52"/>
      <c r="K29" s="52"/>
      <c r="L29" s="56">
        <v>0.15</v>
      </c>
      <c r="P29" s="52"/>
      <c r="Q29" s="52"/>
      <c r="R29" s="52"/>
      <c r="S29" s="52"/>
      <c r="T29" s="52"/>
      <c r="U29" s="52"/>
      <c r="V29" s="52"/>
      <c r="W29" s="58">
        <f>ROUND(BC51,0)</f>
        <v>0</v>
      </c>
      <c r="AF29" s="52"/>
      <c r="AG29" s="52"/>
      <c r="AH29" s="52"/>
      <c r="AI29" s="52"/>
      <c r="AJ29" s="52"/>
      <c r="AK29" s="58">
        <v>0.0</v>
      </c>
      <c r="AP29" s="52"/>
      <c r="AQ29" s="59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</row>
    <row r="30" ht="14.25" hidden="1" customHeight="1">
      <c r="A30" s="52"/>
      <c r="B30" s="54"/>
      <c r="C30" s="52"/>
      <c r="D30" s="52"/>
      <c r="E30" s="52"/>
      <c r="F30" s="53" t="s">
        <v>67</v>
      </c>
      <c r="G30" s="52"/>
      <c r="H30" s="52"/>
      <c r="I30" s="52"/>
      <c r="J30" s="52"/>
      <c r="K30" s="52"/>
      <c r="L30" s="56">
        <v>0.0</v>
      </c>
      <c r="P30" s="52"/>
      <c r="Q30" s="52"/>
      <c r="R30" s="52"/>
      <c r="S30" s="52"/>
      <c r="T30" s="52"/>
      <c r="U30" s="52"/>
      <c r="V30" s="52"/>
      <c r="W30" s="58">
        <f>ROUND(BD51,0)</f>
        <v>0</v>
      </c>
      <c r="AF30" s="52"/>
      <c r="AG30" s="52"/>
      <c r="AH30" s="52"/>
      <c r="AI30" s="52"/>
      <c r="AJ30" s="52"/>
      <c r="AK30" s="58">
        <v>0.0</v>
      </c>
      <c r="AP30" s="52"/>
      <c r="AQ30" s="59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</row>
    <row r="31" ht="6.75" customHeight="1">
      <c r="A31" s="27"/>
      <c r="B31" s="29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31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</row>
    <row r="32" ht="25.5" customHeight="1">
      <c r="A32" s="27"/>
      <c r="B32" s="29"/>
      <c r="C32" s="60"/>
      <c r="D32" s="61" t="s">
        <v>68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4" t="s">
        <v>69</v>
      </c>
      <c r="U32" s="62"/>
      <c r="V32" s="62"/>
      <c r="W32" s="62"/>
      <c r="X32" s="66" t="s">
        <v>70</v>
      </c>
      <c r="Y32" s="68"/>
      <c r="Z32" s="68"/>
      <c r="AA32" s="68"/>
      <c r="AB32" s="71"/>
      <c r="AC32" s="62"/>
      <c r="AD32" s="62"/>
      <c r="AE32" s="62"/>
      <c r="AF32" s="62"/>
      <c r="AG32" s="62"/>
      <c r="AH32" s="62"/>
      <c r="AI32" s="62"/>
      <c r="AJ32" s="62"/>
      <c r="AK32" s="73">
        <f>SUM(AK23:AK30)</f>
        <v>0</v>
      </c>
      <c r="AL32" s="68"/>
      <c r="AM32" s="68"/>
      <c r="AN32" s="68"/>
      <c r="AO32" s="75"/>
      <c r="AP32" s="60"/>
      <c r="AQ32" s="7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</row>
    <row r="33" ht="6.75" customHeight="1">
      <c r="A33" s="27"/>
      <c r="B33" s="2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31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</row>
    <row r="34" ht="6.75" customHeight="1">
      <c r="A34" s="27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2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</row>
    <row r="35" ht="13.5" customHeight="1"/>
    <row r="36" ht="13.5" customHeight="1"/>
    <row r="37" ht="13.5" customHeight="1"/>
    <row r="38" ht="6.75" customHeight="1">
      <c r="A38" s="27"/>
      <c r="B38" s="74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29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</row>
    <row r="39" ht="36.75" customHeight="1">
      <c r="A39" s="27"/>
      <c r="B39" s="29"/>
      <c r="C39" s="18" t="s">
        <v>72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9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</row>
    <row r="40" ht="6.75" customHeight="1">
      <c r="A40" s="27"/>
      <c r="B40" s="29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9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</row>
    <row r="41" ht="14.25" customHeight="1">
      <c r="A41" s="79"/>
      <c r="B41" s="80"/>
      <c r="C41" s="21" t="s">
        <v>26</v>
      </c>
      <c r="D41" s="79"/>
      <c r="E41" s="79"/>
      <c r="F41" s="79"/>
      <c r="G41" s="79"/>
      <c r="H41" s="79"/>
      <c r="I41" s="79"/>
      <c r="J41" s="79"/>
      <c r="K41" s="79"/>
      <c r="L41" s="79" t="str">
        <f t="shared" ref="L41:L42" si="1">K5</f>
        <v>S-142388</v>
      </c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80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</row>
    <row r="42" ht="36.75" customHeight="1">
      <c r="A42" s="81"/>
      <c r="B42" s="82"/>
      <c r="C42" s="83" t="s">
        <v>20</v>
      </c>
      <c r="D42" s="81"/>
      <c r="E42" s="81"/>
      <c r="F42" s="81"/>
      <c r="G42" s="81"/>
      <c r="H42" s="81"/>
      <c r="I42" s="81"/>
      <c r="J42" s="81"/>
      <c r="K42" s="81"/>
      <c r="L42" s="32" t="str">
        <f t="shared" si="1"/>
        <v>Přeložka kabelů podél koryta Rokytky, S - 142388</v>
      </c>
      <c r="AP42" s="81"/>
      <c r="AQ42" s="81"/>
      <c r="AR42" s="82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</row>
    <row r="43" ht="6.75" customHeight="1">
      <c r="A43" s="27"/>
      <c r="B43" s="29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9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</row>
    <row r="44" ht="15.0" customHeight="1">
      <c r="A44" s="27"/>
      <c r="B44" s="29"/>
      <c r="C44" s="21" t="s">
        <v>38</v>
      </c>
      <c r="D44" s="27"/>
      <c r="E44" s="27"/>
      <c r="F44" s="27"/>
      <c r="G44" s="27"/>
      <c r="H44" s="27"/>
      <c r="I44" s="27"/>
      <c r="J44" s="27"/>
      <c r="K44" s="27"/>
      <c r="L44" s="85" t="str">
        <f>IF(K8="","",K8)</f>
        <v>Praha 9 - Kyje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1" t="s">
        <v>40</v>
      </c>
      <c r="AJ44" s="27"/>
      <c r="AK44" s="27"/>
      <c r="AL44" s="27"/>
      <c r="AM44" s="34" t="str">
        <f>IF(AN8="","",AN8)</f>
        <v>29. 8. 2018</v>
      </c>
      <c r="AO44" s="27"/>
      <c r="AP44" s="27"/>
      <c r="AQ44" s="27"/>
      <c r="AR44" s="29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</row>
    <row r="45" ht="6.75" customHeight="1">
      <c r="A45" s="27"/>
      <c r="B45" s="29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9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</row>
    <row r="46" ht="15.0" customHeight="1">
      <c r="A46" s="27"/>
      <c r="B46" s="29"/>
      <c r="C46" s="21" t="s">
        <v>46</v>
      </c>
      <c r="D46" s="27"/>
      <c r="E46" s="27"/>
      <c r="F46" s="27"/>
      <c r="G46" s="27"/>
      <c r="H46" s="27"/>
      <c r="I46" s="27"/>
      <c r="J46" s="27"/>
      <c r="K46" s="27"/>
      <c r="L46" s="79" t="str">
        <f>IF(E11="","",E11)</f>
        <v>Hlavní město Praha, Mariánské náměstí 2, 110 00 P1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1" t="s">
        <v>53</v>
      </c>
      <c r="AJ46" s="27"/>
      <c r="AK46" s="27"/>
      <c r="AL46" s="27"/>
      <c r="AM46" s="79" t="str">
        <f>IF(E17="","",E17)</f>
        <v>VOLTCOM, spol. s r.o.</v>
      </c>
      <c r="AQ46" s="27"/>
      <c r="AR46" s="29"/>
      <c r="AS46" s="91" t="s">
        <v>77</v>
      </c>
      <c r="AT46" s="93"/>
      <c r="AU46" s="45"/>
      <c r="AV46" s="45"/>
      <c r="AW46" s="45"/>
      <c r="AX46" s="45"/>
      <c r="AY46" s="45"/>
      <c r="AZ46" s="45"/>
      <c r="BA46" s="45"/>
      <c r="BB46" s="45"/>
      <c r="BC46" s="45"/>
      <c r="BD46" s="95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</row>
    <row r="47" ht="15.0" customHeight="1">
      <c r="A47" s="27"/>
      <c r="B47" s="29"/>
      <c r="C47" s="21" t="s">
        <v>51</v>
      </c>
      <c r="D47" s="27"/>
      <c r="E47" s="27"/>
      <c r="F47" s="27"/>
      <c r="G47" s="27"/>
      <c r="H47" s="27"/>
      <c r="I47" s="27"/>
      <c r="J47" s="27"/>
      <c r="K47" s="27"/>
      <c r="L47" s="79" t="str">
        <f>IF(E14="Vyplň údaj","",E14)</f>
        <v/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9"/>
      <c r="AS47" s="97"/>
      <c r="AU47" s="27"/>
      <c r="AV47" s="27"/>
      <c r="AW47" s="27"/>
      <c r="AX47" s="27"/>
      <c r="AY47" s="27"/>
      <c r="AZ47" s="27"/>
      <c r="BA47" s="27"/>
      <c r="BB47" s="27"/>
      <c r="BC47" s="27"/>
      <c r="BD47" s="99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</row>
    <row r="48" ht="10.5" customHeight="1">
      <c r="A48" s="27"/>
      <c r="B48" s="29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9"/>
      <c r="AS48" s="97"/>
      <c r="AU48" s="27"/>
      <c r="AV48" s="27"/>
      <c r="AW48" s="27"/>
      <c r="AX48" s="27"/>
      <c r="AY48" s="27"/>
      <c r="AZ48" s="27"/>
      <c r="BA48" s="27"/>
      <c r="BB48" s="27"/>
      <c r="BC48" s="27"/>
      <c r="BD48" s="99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</row>
    <row r="49" ht="29.25" customHeight="1">
      <c r="A49" s="27"/>
      <c r="B49" s="29"/>
      <c r="C49" s="102" t="s">
        <v>79</v>
      </c>
      <c r="D49" s="68"/>
      <c r="E49" s="68"/>
      <c r="F49" s="68"/>
      <c r="G49" s="71"/>
      <c r="H49" s="62"/>
      <c r="I49" s="104" t="s">
        <v>81</v>
      </c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71"/>
      <c r="AG49" s="106" t="s">
        <v>82</v>
      </c>
      <c r="AH49" s="68"/>
      <c r="AI49" s="68"/>
      <c r="AJ49" s="68"/>
      <c r="AK49" s="68"/>
      <c r="AL49" s="68"/>
      <c r="AM49" s="71"/>
      <c r="AN49" s="104" t="s">
        <v>83</v>
      </c>
      <c r="AO49" s="68"/>
      <c r="AP49" s="71"/>
      <c r="AQ49" s="108" t="s">
        <v>84</v>
      </c>
      <c r="AR49" s="29"/>
      <c r="AS49" s="109" t="s">
        <v>85</v>
      </c>
      <c r="AT49" s="110" t="s">
        <v>87</v>
      </c>
      <c r="AU49" s="110" t="s">
        <v>88</v>
      </c>
      <c r="AV49" s="110" t="s">
        <v>89</v>
      </c>
      <c r="AW49" s="110" t="s">
        <v>90</v>
      </c>
      <c r="AX49" s="110" t="s">
        <v>91</v>
      </c>
      <c r="AY49" s="110" t="s">
        <v>92</v>
      </c>
      <c r="AZ49" s="110" t="s">
        <v>93</v>
      </c>
      <c r="BA49" s="110" t="s">
        <v>94</v>
      </c>
      <c r="BB49" s="110" t="s">
        <v>95</v>
      </c>
      <c r="BC49" s="110" t="s">
        <v>96</v>
      </c>
      <c r="BD49" s="111" t="s">
        <v>98</v>
      </c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</row>
    <row r="50" ht="10.5" customHeight="1">
      <c r="A50" s="27"/>
      <c r="B50" s="2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9"/>
      <c r="AS50" s="112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95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</row>
    <row r="51" ht="32.25" customHeight="1">
      <c r="A51" s="81"/>
      <c r="B51" s="82"/>
      <c r="C51" s="87" t="s">
        <v>100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4">
        <f>ROUND(AG52+AG55+AG58,0)</f>
        <v>0</v>
      </c>
      <c r="AN51" s="50">
        <f t="shared" ref="AN51:AN60" si="3">SUM(AG51,AT51)</f>
        <v>0</v>
      </c>
      <c r="AQ51" s="115" t="s">
        <v>34</v>
      </c>
      <c r="AR51" s="82"/>
      <c r="AS51" s="116">
        <f>ROUND(AS52+AS55+AS58,0)</f>
        <v>0</v>
      </c>
      <c r="AT51" s="117">
        <f t="shared" ref="AT51:AT60" si="4">ROUND(SUM(AV51:AW51),0)</f>
        <v>0</v>
      </c>
      <c r="AU51" s="118">
        <f>ROUND(AU52+AU55+AU58,5)</f>
        <v>0</v>
      </c>
      <c r="AV51" s="117">
        <f>ROUND(AZ51*L26,0)</f>
        <v>0</v>
      </c>
      <c r="AW51" s="117">
        <f>ROUND(BA51*L27,0)</f>
        <v>0</v>
      </c>
      <c r="AX51" s="117">
        <f>ROUND(BB51*L26,0)</f>
        <v>0</v>
      </c>
      <c r="AY51" s="117">
        <f>ROUND(BC51*L27,0)</f>
        <v>0</v>
      </c>
      <c r="AZ51" s="117">
        <f t="shared" ref="AZ51:BD51" si="2">ROUND(AZ52+AZ55+AZ58,0)</f>
        <v>0</v>
      </c>
      <c r="BA51" s="117">
        <f t="shared" si="2"/>
        <v>0</v>
      </c>
      <c r="BB51" s="117">
        <f t="shared" si="2"/>
        <v>0</v>
      </c>
      <c r="BC51" s="117">
        <f t="shared" si="2"/>
        <v>0</v>
      </c>
      <c r="BD51" s="119">
        <f t="shared" si="2"/>
        <v>0</v>
      </c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3" t="s">
        <v>105</v>
      </c>
      <c r="BT51" s="83" t="s">
        <v>106</v>
      </c>
      <c r="BU51" s="120" t="s">
        <v>107</v>
      </c>
      <c r="BV51" s="83" t="s">
        <v>108</v>
      </c>
      <c r="BW51" s="83" t="s">
        <v>12</v>
      </c>
      <c r="BX51" s="83" t="s">
        <v>109</v>
      </c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3" t="s">
        <v>34</v>
      </c>
      <c r="CM51" s="81"/>
    </row>
    <row r="52" ht="16.5" customHeight="1">
      <c r="A52" s="121"/>
      <c r="B52" s="122"/>
      <c r="C52" s="123"/>
      <c r="D52" s="124" t="s">
        <v>110</v>
      </c>
      <c r="I52" s="125"/>
      <c r="J52" s="124" t="s">
        <v>111</v>
      </c>
      <c r="AG52" s="126">
        <f>ROUND(SUM(AG53:AG54),0)</f>
        <v>0</v>
      </c>
      <c r="AN52" s="127">
        <f t="shared" si="3"/>
        <v>0</v>
      </c>
      <c r="AQ52" s="128" t="s">
        <v>112</v>
      </c>
      <c r="AR52" s="122"/>
      <c r="AS52" s="129">
        <f>ROUND(SUM(AS53:AS54),0)</f>
        <v>0</v>
      </c>
      <c r="AT52" s="131">
        <f t="shared" si="4"/>
        <v>0</v>
      </c>
      <c r="AU52" s="133">
        <f>ROUND(SUM(AU53:AU54),5)</f>
        <v>0</v>
      </c>
      <c r="AV52" s="131">
        <f>ROUND(AZ52*L26,0)</f>
        <v>0</v>
      </c>
      <c r="AW52" s="131">
        <f>ROUND(BA52*L27,0)</f>
        <v>0</v>
      </c>
      <c r="AX52" s="131">
        <f>ROUND(BB52*L26,0)</f>
        <v>0</v>
      </c>
      <c r="AY52" s="131">
        <f>ROUND(BC52*L27,0)</f>
        <v>0</v>
      </c>
      <c r="AZ52" s="131">
        <f t="shared" ref="AZ52:BD52" si="5">ROUND(SUM(AZ53:AZ54),0)</f>
        <v>0</v>
      </c>
      <c r="BA52" s="131">
        <f t="shared" si="5"/>
        <v>0</v>
      </c>
      <c r="BB52" s="131">
        <f t="shared" si="5"/>
        <v>0</v>
      </c>
      <c r="BC52" s="131">
        <f t="shared" si="5"/>
        <v>0</v>
      </c>
      <c r="BD52" s="137">
        <f t="shared" si="5"/>
        <v>0</v>
      </c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38" t="s">
        <v>105</v>
      </c>
      <c r="BT52" s="138" t="s">
        <v>21</v>
      </c>
      <c r="BU52" s="138" t="s">
        <v>107</v>
      </c>
      <c r="BV52" s="138" t="s">
        <v>108</v>
      </c>
      <c r="BW52" s="138" t="s">
        <v>126</v>
      </c>
      <c r="BX52" s="138" t="s">
        <v>12</v>
      </c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38" t="s">
        <v>34</v>
      </c>
      <c r="CM52" s="138" t="s">
        <v>17</v>
      </c>
    </row>
    <row r="53" ht="16.5" customHeight="1">
      <c r="A53" s="140" t="s">
        <v>127</v>
      </c>
      <c r="B53" s="141"/>
      <c r="C53" s="98"/>
      <c r="D53" s="98"/>
      <c r="E53" s="143" t="s">
        <v>128</v>
      </c>
      <c r="J53" s="98"/>
      <c r="K53" s="143" t="s">
        <v>129</v>
      </c>
      <c r="AG53" s="145">
        <f>'922-M - Zemní a montážní ...'!J29</f>
        <v>0</v>
      </c>
      <c r="AN53" s="145">
        <f t="shared" si="3"/>
        <v>0</v>
      </c>
      <c r="AQ53" s="146" t="s">
        <v>130</v>
      </c>
      <c r="AR53" s="141"/>
      <c r="AS53" s="148">
        <v>0.0</v>
      </c>
      <c r="AT53" s="150">
        <f t="shared" si="4"/>
        <v>0</v>
      </c>
      <c r="AU53" s="153">
        <f>'922-M - Zemní a montážní ...'!P89</f>
        <v>0</v>
      </c>
      <c r="AV53" s="150">
        <f>'922-M - Zemní a montážní ...'!J32</f>
        <v>0</v>
      </c>
      <c r="AW53" s="150">
        <f>'922-M - Zemní a montážní ...'!J33</f>
        <v>0</v>
      </c>
      <c r="AX53" s="150">
        <f>'922-M - Zemní a montážní ...'!J34</f>
        <v>0</v>
      </c>
      <c r="AY53" s="150">
        <f>'922-M - Zemní a montážní ...'!J35</f>
        <v>0</v>
      </c>
      <c r="AZ53" s="150">
        <f>'922-M - Zemní a montážní ...'!F32</f>
        <v>0</v>
      </c>
      <c r="BA53" s="150">
        <f>'922-M - Zemní a montážní ...'!F33</f>
        <v>0</v>
      </c>
      <c r="BB53" s="150">
        <f>'922-M - Zemní a montážní ...'!F34</f>
        <v>0</v>
      </c>
      <c r="BC53" s="150">
        <f>'922-M - Zemní a montážní ...'!F35</f>
        <v>0</v>
      </c>
      <c r="BD53" s="157">
        <f>'922-M - Zemní a montážní ...'!F36</f>
        <v>0</v>
      </c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61" t="s">
        <v>17</v>
      </c>
      <c r="BU53" s="159"/>
      <c r="BV53" s="161" t="s">
        <v>108</v>
      </c>
      <c r="BW53" s="161" t="s">
        <v>14</v>
      </c>
      <c r="BX53" s="161" t="s">
        <v>126</v>
      </c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61" t="s">
        <v>34</v>
      </c>
      <c r="CM53" s="159"/>
    </row>
    <row r="54" ht="16.5" customHeight="1">
      <c r="A54" s="140" t="s">
        <v>127</v>
      </c>
      <c r="B54" s="141"/>
      <c r="C54" s="98"/>
      <c r="D54" s="98"/>
      <c r="E54" s="143" t="s">
        <v>135</v>
      </c>
      <c r="J54" s="98"/>
      <c r="K54" s="143" t="s">
        <v>136</v>
      </c>
      <c r="AG54" s="145">
        <f>'922-OST - Ostatní náklady'!J29</f>
        <v>0</v>
      </c>
      <c r="AN54" s="145">
        <f t="shared" si="3"/>
        <v>0</v>
      </c>
      <c r="AQ54" s="146" t="s">
        <v>130</v>
      </c>
      <c r="AR54" s="141"/>
      <c r="AS54" s="148">
        <v>0.0</v>
      </c>
      <c r="AT54" s="150">
        <f t="shared" si="4"/>
        <v>0</v>
      </c>
      <c r="AU54" s="153">
        <f>'922-OST - Ostatní náklady'!P86</f>
        <v>0</v>
      </c>
      <c r="AV54" s="150">
        <f>'922-OST - Ostatní náklady'!J32</f>
        <v>0</v>
      </c>
      <c r="AW54" s="150">
        <f>'922-OST - Ostatní náklady'!J33</f>
        <v>0</v>
      </c>
      <c r="AX54" s="150">
        <f>'922-OST - Ostatní náklady'!J34</f>
        <v>0</v>
      </c>
      <c r="AY54" s="150">
        <f>'922-OST - Ostatní náklady'!J35</f>
        <v>0</v>
      </c>
      <c r="AZ54" s="150">
        <f>'922-OST - Ostatní náklady'!F32</f>
        <v>0</v>
      </c>
      <c r="BA54" s="150">
        <f>'922-OST - Ostatní náklady'!F33</f>
        <v>0</v>
      </c>
      <c r="BB54" s="150">
        <f>'922-OST - Ostatní náklady'!F34</f>
        <v>0</v>
      </c>
      <c r="BC54" s="150">
        <f>'922-OST - Ostatní náklady'!F35</f>
        <v>0</v>
      </c>
      <c r="BD54" s="157">
        <f>'922-OST - Ostatní náklady'!F36</f>
        <v>0</v>
      </c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61" t="s">
        <v>17</v>
      </c>
      <c r="BU54" s="159"/>
      <c r="BV54" s="161" t="s">
        <v>108</v>
      </c>
      <c r="BW54" s="161" t="s">
        <v>15</v>
      </c>
      <c r="BX54" s="161" t="s">
        <v>126</v>
      </c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61" t="s">
        <v>34</v>
      </c>
      <c r="CM54" s="159"/>
    </row>
    <row r="55" ht="16.5" customHeight="1">
      <c r="A55" s="121"/>
      <c r="B55" s="122"/>
      <c r="C55" s="123"/>
      <c r="D55" s="124" t="s">
        <v>139</v>
      </c>
      <c r="I55" s="125"/>
      <c r="J55" s="124" t="s">
        <v>140</v>
      </c>
      <c r="AG55" s="126">
        <f>ROUND(SUM(AG56:AG57),0)</f>
        <v>0</v>
      </c>
      <c r="AN55" s="127">
        <f t="shared" si="3"/>
        <v>0</v>
      </c>
      <c r="AQ55" s="128" t="s">
        <v>112</v>
      </c>
      <c r="AR55" s="122"/>
      <c r="AS55" s="129">
        <f>ROUND(SUM(AS56:AS57),0)</f>
        <v>0</v>
      </c>
      <c r="AT55" s="131">
        <f t="shared" si="4"/>
        <v>0</v>
      </c>
      <c r="AU55" s="133">
        <f>ROUND(SUM(AU56:AU57),5)</f>
        <v>0</v>
      </c>
      <c r="AV55" s="131">
        <f>ROUND(AZ55*L26,0)</f>
        <v>0</v>
      </c>
      <c r="AW55" s="131">
        <f>ROUND(BA55*L27,0)</f>
        <v>0</v>
      </c>
      <c r="AX55" s="131">
        <f>ROUND(BB55*L26,0)</f>
        <v>0</v>
      </c>
      <c r="AY55" s="131">
        <f>ROUND(BC55*L27,0)</f>
        <v>0</v>
      </c>
      <c r="AZ55" s="131">
        <f t="shared" ref="AZ55:BD55" si="6">ROUND(SUM(AZ56:AZ57),0)</f>
        <v>0</v>
      </c>
      <c r="BA55" s="131">
        <f t="shared" si="6"/>
        <v>0</v>
      </c>
      <c r="BB55" s="131">
        <f t="shared" si="6"/>
        <v>0</v>
      </c>
      <c r="BC55" s="131">
        <f t="shared" si="6"/>
        <v>0</v>
      </c>
      <c r="BD55" s="137">
        <f t="shared" si="6"/>
        <v>0</v>
      </c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38" t="s">
        <v>105</v>
      </c>
      <c r="BT55" s="138" t="s">
        <v>21</v>
      </c>
      <c r="BU55" s="138" t="s">
        <v>107</v>
      </c>
      <c r="BV55" s="138" t="s">
        <v>108</v>
      </c>
      <c r="BW55" s="138" t="s">
        <v>147</v>
      </c>
      <c r="BX55" s="138" t="s">
        <v>12</v>
      </c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38" t="s">
        <v>34</v>
      </c>
      <c r="CM55" s="138" t="s">
        <v>17</v>
      </c>
    </row>
    <row r="56" ht="16.5" customHeight="1">
      <c r="A56" s="140" t="s">
        <v>127</v>
      </c>
      <c r="B56" s="141"/>
      <c r="C56" s="98"/>
      <c r="D56" s="98"/>
      <c r="E56" s="143" t="s">
        <v>148</v>
      </c>
      <c r="J56" s="98"/>
      <c r="K56" s="143" t="s">
        <v>129</v>
      </c>
      <c r="AG56" s="145">
        <f>'961-M - Zemní a montážní ...'!J29</f>
        <v>0</v>
      </c>
      <c r="AN56" s="145">
        <f t="shared" si="3"/>
        <v>0</v>
      </c>
      <c r="AQ56" s="146" t="s">
        <v>130</v>
      </c>
      <c r="AR56" s="141"/>
      <c r="AS56" s="148">
        <v>0.0</v>
      </c>
      <c r="AT56" s="150">
        <f t="shared" si="4"/>
        <v>0</v>
      </c>
      <c r="AU56" s="153">
        <f>'961-M - Zemní a montážní ...'!P84</f>
        <v>0</v>
      </c>
      <c r="AV56" s="150">
        <f>'961-M - Zemní a montážní ...'!J32</f>
        <v>0</v>
      </c>
      <c r="AW56" s="150">
        <f>'961-M - Zemní a montážní ...'!J33</f>
        <v>0</v>
      </c>
      <c r="AX56" s="150">
        <f>'961-M - Zemní a montážní ...'!J34</f>
        <v>0</v>
      </c>
      <c r="AY56" s="150">
        <f>'961-M - Zemní a montážní ...'!J35</f>
        <v>0</v>
      </c>
      <c r="AZ56" s="150">
        <f>'961-M - Zemní a montážní ...'!F32</f>
        <v>0</v>
      </c>
      <c r="BA56" s="150">
        <f>'961-M - Zemní a montážní ...'!F33</f>
        <v>0</v>
      </c>
      <c r="BB56" s="150">
        <f>'961-M - Zemní a montážní ...'!F34</f>
        <v>0</v>
      </c>
      <c r="BC56" s="150">
        <f>'961-M - Zemní a montážní ...'!F35</f>
        <v>0</v>
      </c>
      <c r="BD56" s="157">
        <f>'961-M - Zemní a montážní ...'!F36</f>
        <v>0</v>
      </c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61" t="s">
        <v>17</v>
      </c>
      <c r="BU56" s="159"/>
      <c r="BV56" s="161" t="s">
        <v>108</v>
      </c>
      <c r="BW56" s="161" t="s">
        <v>150</v>
      </c>
      <c r="BX56" s="161" t="s">
        <v>147</v>
      </c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61" t="s">
        <v>34</v>
      </c>
      <c r="CM56" s="159"/>
    </row>
    <row r="57" ht="16.5" customHeight="1">
      <c r="A57" s="140" t="s">
        <v>127</v>
      </c>
      <c r="B57" s="141"/>
      <c r="C57" s="98"/>
      <c r="D57" s="98"/>
      <c r="E57" s="143" t="s">
        <v>151</v>
      </c>
      <c r="J57" s="98"/>
      <c r="K57" s="143" t="s">
        <v>136</v>
      </c>
      <c r="AG57" s="145">
        <f>'961-OST - Ostatní náklady'!J29</f>
        <v>0</v>
      </c>
      <c r="AN57" s="145">
        <f t="shared" si="3"/>
        <v>0</v>
      </c>
      <c r="AQ57" s="146" t="s">
        <v>130</v>
      </c>
      <c r="AR57" s="141"/>
      <c r="AS57" s="148">
        <v>0.0</v>
      </c>
      <c r="AT57" s="150">
        <f t="shared" si="4"/>
        <v>0</v>
      </c>
      <c r="AU57" s="153">
        <f>'961-OST - Ostatní náklady'!P85</f>
        <v>0</v>
      </c>
      <c r="AV57" s="150">
        <f>'961-OST - Ostatní náklady'!J32</f>
        <v>0</v>
      </c>
      <c r="AW57" s="150">
        <f>'961-OST - Ostatní náklady'!J33</f>
        <v>0</v>
      </c>
      <c r="AX57" s="150">
        <f>'961-OST - Ostatní náklady'!J34</f>
        <v>0</v>
      </c>
      <c r="AY57" s="150">
        <f>'961-OST - Ostatní náklady'!J35</f>
        <v>0</v>
      </c>
      <c r="AZ57" s="150">
        <f>'961-OST - Ostatní náklady'!F32</f>
        <v>0</v>
      </c>
      <c r="BA57" s="150">
        <f>'961-OST - Ostatní náklady'!F33</f>
        <v>0</v>
      </c>
      <c r="BB57" s="150">
        <f>'961-OST - Ostatní náklady'!F34</f>
        <v>0</v>
      </c>
      <c r="BC57" s="150">
        <f>'961-OST - Ostatní náklady'!F35</f>
        <v>0</v>
      </c>
      <c r="BD57" s="157">
        <f>'961-OST - Ostatní náklady'!F36</f>
        <v>0</v>
      </c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61" t="s">
        <v>17</v>
      </c>
      <c r="BU57" s="159"/>
      <c r="BV57" s="161" t="s">
        <v>108</v>
      </c>
      <c r="BW57" s="161" t="s">
        <v>153</v>
      </c>
      <c r="BX57" s="161" t="s">
        <v>147</v>
      </c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61" t="s">
        <v>34</v>
      </c>
      <c r="CM57" s="159"/>
    </row>
    <row r="58" ht="16.5" customHeight="1">
      <c r="A58" s="121"/>
      <c r="B58" s="122"/>
      <c r="C58" s="123"/>
      <c r="D58" s="124" t="s">
        <v>154</v>
      </c>
      <c r="I58" s="125"/>
      <c r="J58" s="124" t="s">
        <v>155</v>
      </c>
      <c r="AG58" s="126">
        <f>ROUND(SUM(AG59:AG60),0)</f>
        <v>0</v>
      </c>
      <c r="AN58" s="127">
        <f t="shared" si="3"/>
        <v>0</v>
      </c>
      <c r="AQ58" s="128" t="s">
        <v>112</v>
      </c>
      <c r="AR58" s="122"/>
      <c r="AS58" s="129">
        <f>ROUND(SUM(AS59:AS60),0)</f>
        <v>0</v>
      </c>
      <c r="AT58" s="131">
        <f t="shared" si="4"/>
        <v>0</v>
      </c>
      <c r="AU58" s="133">
        <f>ROUND(SUM(AU59:AU60),5)</f>
        <v>0</v>
      </c>
      <c r="AV58" s="131">
        <f>ROUND(AZ58*L26,0)</f>
        <v>0</v>
      </c>
      <c r="AW58" s="131">
        <f>ROUND(BA58*L27,0)</f>
        <v>0</v>
      </c>
      <c r="AX58" s="131">
        <f>ROUND(BB58*L26,0)</f>
        <v>0</v>
      </c>
      <c r="AY58" s="131">
        <f>ROUND(BC58*L27,0)</f>
        <v>0</v>
      </c>
      <c r="AZ58" s="131">
        <f t="shared" ref="AZ58:BD58" si="7">ROUND(SUM(AZ59:AZ60),0)</f>
        <v>0</v>
      </c>
      <c r="BA58" s="131">
        <f t="shared" si="7"/>
        <v>0</v>
      </c>
      <c r="BB58" s="131">
        <f t="shared" si="7"/>
        <v>0</v>
      </c>
      <c r="BC58" s="131">
        <f t="shared" si="7"/>
        <v>0</v>
      </c>
      <c r="BD58" s="137">
        <f t="shared" si="7"/>
        <v>0</v>
      </c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38" t="s">
        <v>105</v>
      </c>
      <c r="BT58" s="138" t="s">
        <v>21</v>
      </c>
      <c r="BU58" s="138" t="s">
        <v>107</v>
      </c>
      <c r="BV58" s="138" t="s">
        <v>108</v>
      </c>
      <c r="BW58" s="138" t="s">
        <v>156</v>
      </c>
      <c r="BX58" s="138" t="s">
        <v>12</v>
      </c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38" t="s">
        <v>34</v>
      </c>
      <c r="CM58" s="138" t="s">
        <v>17</v>
      </c>
    </row>
    <row r="59" ht="16.5" customHeight="1">
      <c r="A59" s="140" t="s">
        <v>127</v>
      </c>
      <c r="B59" s="141"/>
      <c r="C59" s="98"/>
      <c r="D59" s="98"/>
      <c r="E59" s="143" t="s">
        <v>157</v>
      </c>
      <c r="J59" s="98"/>
      <c r="K59" s="143" t="s">
        <v>129</v>
      </c>
      <c r="AG59" s="145">
        <f>'962-M - Zemní a montážní ...'!J29</f>
        <v>0</v>
      </c>
      <c r="AN59" s="145">
        <f t="shared" si="3"/>
        <v>0</v>
      </c>
      <c r="AQ59" s="146" t="s">
        <v>130</v>
      </c>
      <c r="AR59" s="141"/>
      <c r="AS59" s="148">
        <v>0.0</v>
      </c>
      <c r="AT59" s="150">
        <f t="shared" si="4"/>
        <v>0</v>
      </c>
      <c r="AU59" s="153">
        <f>'962-M - Zemní a montážní ...'!P90</f>
        <v>0</v>
      </c>
      <c r="AV59" s="150">
        <f>'962-M - Zemní a montážní ...'!J32</f>
        <v>0</v>
      </c>
      <c r="AW59" s="150">
        <f>'962-M - Zemní a montážní ...'!J33</f>
        <v>0</v>
      </c>
      <c r="AX59" s="150">
        <f>'962-M - Zemní a montážní ...'!J34</f>
        <v>0</v>
      </c>
      <c r="AY59" s="150">
        <f>'962-M - Zemní a montážní ...'!J35</f>
        <v>0</v>
      </c>
      <c r="AZ59" s="150">
        <f>'962-M - Zemní a montážní ...'!F32</f>
        <v>0</v>
      </c>
      <c r="BA59" s="150">
        <f>'962-M - Zemní a montážní ...'!F33</f>
        <v>0</v>
      </c>
      <c r="BB59" s="150">
        <f>'962-M - Zemní a montážní ...'!F34</f>
        <v>0</v>
      </c>
      <c r="BC59" s="150">
        <f>'962-M - Zemní a montážní ...'!F35</f>
        <v>0</v>
      </c>
      <c r="BD59" s="157">
        <f>'962-M - Zemní a montážní ...'!F36</f>
        <v>0</v>
      </c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61" t="s">
        <v>17</v>
      </c>
      <c r="BU59" s="159"/>
      <c r="BV59" s="161" t="s">
        <v>108</v>
      </c>
      <c r="BW59" s="161" t="s">
        <v>168</v>
      </c>
      <c r="BX59" s="161" t="s">
        <v>156</v>
      </c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61" t="s">
        <v>34</v>
      </c>
      <c r="CM59" s="159"/>
    </row>
    <row r="60" ht="16.5" customHeight="1">
      <c r="A60" s="140" t="s">
        <v>127</v>
      </c>
      <c r="B60" s="141"/>
      <c r="C60" s="98"/>
      <c r="D60" s="98"/>
      <c r="E60" s="143" t="s">
        <v>169</v>
      </c>
      <c r="J60" s="98"/>
      <c r="K60" s="143" t="s">
        <v>136</v>
      </c>
      <c r="AG60" s="145">
        <f>'962-OST - Ostatní náklady'!J29</f>
        <v>0</v>
      </c>
      <c r="AN60" s="145">
        <f t="shared" si="3"/>
        <v>0</v>
      </c>
      <c r="AQ60" s="146" t="s">
        <v>130</v>
      </c>
      <c r="AR60" s="141"/>
      <c r="AS60" s="181">
        <v>0.0</v>
      </c>
      <c r="AT60" s="183">
        <f t="shared" si="4"/>
        <v>0</v>
      </c>
      <c r="AU60" s="185">
        <f>'962-OST - Ostatní náklady'!P83</f>
        <v>0</v>
      </c>
      <c r="AV60" s="183">
        <f>'962-OST - Ostatní náklady'!J32</f>
        <v>0</v>
      </c>
      <c r="AW60" s="183">
        <f>'962-OST - Ostatní náklady'!J33</f>
        <v>0</v>
      </c>
      <c r="AX60" s="183">
        <f>'962-OST - Ostatní náklady'!J34</f>
        <v>0</v>
      </c>
      <c r="AY60" s="183">
        <f>'962-OST - Ostatní náklady'!J35</f>
        <v>0</v>
      </c>
      <c r="AZ60" s="183">
        <f>'962-OST - Ostatní náklady'!F32</f>
        <v>0</v>
      </c>
      <c r="BA60" s="183">
        <f>'962-OST - Ostatní náklady'!F33</f>
        <v>0</v>
      </c>
      <c r="BB60" s="183">
        <f>'962-OST - Ostatní náklady'!F34</f>
        <v>0</v>
      </c>
      <c r="BC60" s="183">
        <f>'962-OST - Ostatní náklady'!F35</f>
        <v>0</v>
      </c>
      <c r="BD60" s="189">
        <f>'962-OST - Ostatní náklady'!F36</f>
        <v>0</v>
      </c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61" t="s">
        <v>17</v>
      </c>
      <c r="BU60" s="159"/>
      <c r="BV60" s="161" t="s">
        <v>108</v>
      </c>
      <c r="BW60" s="161" t="s">
        <v>182</v>
      </c>
      <c r="BX60" s="161" t="s">
        <v>156</v>
      </c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61" t="s">
        <v>34</v>
      </c>
      <c r="CM60" s="159"/>
    </row>
    <row r="61" ht="30.0" customHeight="1">
      <c r="A61" s="27"/>
      <c r="B61" s="29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9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</row>
    <row r="62" ht="6.75" customHeight="1">
      <c r="A62" s="27"/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29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73">
    <mergeCell ref="AN59:AP59"/>
    <mergeCell ref="AN60:AP60"/>
    <mergeCell ref="AG59:AM59"/>
    <mergeCell ref="AG60:AM60"/>
    <mergeCell ref="AG57:AM57"/>
    <mergeCell ref="AG58:AM58"/>
    <mergeCell ref="K56:AF56"/>
    <mergeCell ref="K57:AF57"/>
    <mergeCell ref="AG56:AM56"/>
    <mergeCell ref="K59:AF59"/>
    <mergeCell ref="E59:I59"/>
    <mergeCell ref="E60:I60"/>
    <mergeCell ref="K60:AF60"/>
    <mergeCell ref="D58:H58"/>
    <mergeCell ref="AN58:AP58"/>
    <mergeCell ref="J58:AF58"/>
    <mergeCell ref="W25:AE25"/>
    <mergeCell ref="E20:AN20"/>
    <mergeCell ref="L27:O27"/>
    <mergeCell ref="L26:O26"/>
    <mergeCell ref="AK28:AO28"/>
    <mergeCell ref="W29:AE29"/>
    <mergeCell ref="AK29:AO29"/>
    <mergeCell ref="W28:AE28"/>
    <mergeCell ref="AK25:AO25"/>
    <mergeCell ref="W30:AE30"/>
    <mergeCell ref="AK26:AO26"/>
    <mergeCell ref="AK27:AO27"/>
    <mergeCell ref="W27:AE27"/>
    <mergeCell ref="W26:AE26"/>
    <mergeCell ref="L29:O29"/>
    <mergeCell ref="L28:O28"/>
    <mergeCell ref="L25:O25"/>
    <mergeCell ref="L30:O30"/>
    <mergeCell ref="X32:AB32"/>
    <mergeCell ref="AK32:AO32"/>
    <mergeCell ref="AN49:AP49"/>
    <mergeCell ref="AG49:AM49"/>
    <mergeCell ref="L42:AO42"/>
    <mergeCell ref="E14:AJ14"/>
    <mergeCell ref="AK23:AO23"/>
    <mergeCell ref="AM44:AN44"/>
    <mergeCell ref="I49:AF49"/>
    <mergeCell ref="AM46:AP46"/>
    <mergeCell ref="AS46:AT48"/>
    <mergeCell ref="AN54:AP54"/>
    <mergeCell ref="AN55:AP55"/>
    <mergeCell ref="AR2:BE2"/>
    <mergeCell ref="BE5:BE32"/>
    <mergeCell ref="AK30:AO30"/>
    <mergeCell ref="AG55:AM55"/>
    <mergeCell ref="AN53:AP53"/>
    <mergeCell ref="J55:AF55"/>
    <mergeCell ref="K53:AF53"/>
    <mergeCell ref="K54:AF54"/>
    <mergeCell ref="E53:I53"/>
    <mergeCell ref="E54:I54"/>
    <mergeCell ref="D55:H55"/>
    <mergeCell ref="E56:I56"/>
    <mergeCell ref="E57:I57"/>
    <mergeCell ref="D52:H52"/>
    <mergeCell ref="C49:G49"/>
    <mergeCell ref="AN52:AP52"/>
    <mergeCell ref="AG52:AM52"/>
    <mergeCell ref="J52:AF52"/>
    <mergeCell ref="AN56:AP56"/>
    <mergeCell ref="AN57:AP57"/>
    <mergeCell ref="AG51:AM51"/>
    <mergeCell ref="AN51:AP51"/>
    <mergeCell ref="AG54:AM54"/>
    <mergeCell ref="AG53:AM53"/>
    <mergeCell ref="K5:AO5"/>
    <mergeCell ref="K6:AO6"/>
  </mergeCells>
  <printOptions/>
  <pageMargins bottom="0.75" footer="0.0" header="0.0" left="0.7" right="0.7" top="0.75"/>
  <pageSetup orientation="landscape"/>
  <headerFooter>
    <oddFooter>&amp;CStrana &amp;P z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6.83" defaultRowHeight="15.0"/>
  <cols>
    <col customWidth="1" min="1" max="1" width="8.33"/>
    <col customWidth="1" min="2" max="2" width="1.67"/>
    <col customWidth="1" min="3" max="3" width="4.17"/>
    <col customWidth="1" min="4" max="4" width="4.33"/>
    <col customWidth="1" min="5" max="5" width="17.17"/>
    <col customWidth="1" min="6" max="6" width="75.0"/>
    <col customWidth="1" min="7" max="7" width="8.67"/>
    <col customWidth="1" min="8" max="8" width="11.17"/>
    <col customWidth="1" min="9" max="9" width="12.67"/>
    <col customWidth="1" min="10" max="10" width="23.5"/>
    <col customWidth="1" min="11" max="11" width="15.5"/>
    <col customWidth="1" min="12" max="12" width="8.0"/>
    <col customWidth="1" hidden="1" min="13" max="18" width="9.33"/>
    <col customWidth="1" hidden="1" min="19" max="19" width="8.17"/>
    <col customWidth="1" hidden="1" min="20" max="20" width="29.67"/>
    <col customWidth="1" hidden="1" min="21" max="21" width="16.33"/>
    <col customWidth="1" min="22" max="22" width="12.33"/>
    <col customWidth="1" min="23" max="23" width="16.33"/>
    <col customWidth="1" min="24" max="24" width="12.33"/>
    <col customWidth="1" min="25" max="25" width="15.0"/>
    <col customWidth="1" min="26" max="26" width="11.0"/>
    <col customWidth="1" min="27" max="27" width="15.0"/>
    <col customWidth="1" min="28" max="28" width="16.33"/>
    <col customWidth="1" min="29" max="29" width="11.0"/>
    <col customWidth="1" min="30" max="30" width="15.0"/>
    <col customWidth="1" min="31" max="31" width="16.33"/>
    <col customWidth="1" min="32" max="43" width="8.0"/>
    <col customWidth="1" hidden="1" min="44" max="65" width="9.33"/>
    <col customWidth="1" min="66" max="70" width="8.0"/>
  </cols>
  <sheetData>
    <row r="1" ht="21.75" customHeight="1">
      <c r="A1" s="1"/>
      <c r="B1" s="3"/>
      <c r="C1" s="3"/>
      <c r="D1" s="4" t="s">
        <v>1</v>
      </c>
      <c r="E1" s="3"/>
      <c r="F1" s="6" t="s">
        <v>3</v>
      </c>
      <c r="G1" s="7" t="s">
        <v>5</v>
      </c>
      <c r="H1" s="8"/>
      <c r="I1" s="3"/>
      <c r="J1" s="6" t="s">
        <v>6</v>
      </c>
      <c r="K1" s="4" t="s">
        <v>7</v>
      </c>
      <c r="L1" s="6" t="s">
        <v>8</v>
      </c>
      <c r="M1" s="6"/>
      <c r="N1" s="6"/>
      <c r="O1" s="6"/>
      <c r="P1" s="6"/>
      <c r="Q1" s="6"/>
      <c r="R1" s="6"/>
      <c r="S1" s="6"/>
      <c r="T1" s="6"/>
      <c r="U1" s="9"/>
      <c r="V1" s="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ht="36.75" customHeight="1">
      <c r="I2" s="11"/>
      <c r="L2" s="12"/>
      <c r="AT2" s="13" t="s">
        <v>14</v>
      </c>
    </row>
    <row r="3" ht="6.75" customHeight="1">
      <c r="B3" s="14"/>
      <c r="C3" s="15"/>
      <c r="D3" s="15"/>
      <c r="E3" s="15"/>
      <c r="F3" s="15"/>
      <c r="G3" s="15"/>
      <c r="H3" s="15"/>
      <c r="I3" s="15"/>
      <c r="J3" s="15"/>
      <c r="K3" s="16"/>
      <c r="AT3" s="13" t="s">
        <v>17</v>
      </c>
    </row>
    <row r="4" ht="36.75" customHeight="1">
      <c r="B4" s="17"/>
      <c r="C4" s="11"/>
      <c r="D4" s="18" t="s">
        <v>18</v>
      </c>
      <c r="E4" s="11"/>
      <c r="F4" s="11"/>
      <c r="G4" s="11"/>
      <c r="H4" s="11"/>
      <c r="I4" s="11"/>
      <c r="J4" s="11"/>
      <c r="K4" s="19"/>
      <c r="M4" s="20" t="s">
        <v>19</v>
      </c>
      <c r="AT4" s="13" t="s">
        <v>11</v>
      </c>
    </row>
    <row r="5" ht="6.75" customHeight="1">
      <c r="B5" s="17"/>
      <c r="C5" s="11"/>
      <c r="D5" s="11"/>
      <c r="E5" s="11"/>
      <c r="F5" s="11"/>
      <c r="G5" s="11"/>
      <c r="H5" s="11"/>
      <c r="I5" s="11"/>
      <c r="J5" s="11"/>
      <c r="K5" s="19"/>
    </row>
    <row r="6" ht="15.0" customHeight="1">
      <c r="B6" s="17"/>
      <c r="C6" s="11"/>
      <c r="D6" s="21" t="s">
        <v>20</v>
      </c>
      <c r="E6" s="11"/>
      <c r="F6" s="11"/>
      <c r="G6" s="11"/>
      <c r="H6" s="11"/>
      <c r="I6" s="11"/>
      <c r="J6" s="11"/>
      <c r="K6" s="19"/>
    </row>
    <row r="7" ht="16.5" customHeight="1">
      <c r="B7" s="17"/>
      <c r="C7" s="11"/>
      <c r="D7" s="11"/>
      <c r="E7" s="24" t="str">
        <f>'Rekapitulace stavby'!K6</f>
        <v>Přeložka kabelů podél koryta Rokytky, S - 142388</v>
      </c>
      <c r="I7" s="11"/>
      <c r="J7" s="11"/>
      <c r="K7" s="19"/>
    </row>
    <row r="8" ht="15.0" customHeight="1">
      <c r="B8" s="17"/>
      <c r="C8" s="11"/>
      <c r="D8" s="21" t="s">
        <v>28</v>
      </c>
      <c r="E8" s="11"/>
      <c r="F8" s="11"/>
      <c r="G8" s="11"/>
      <c r="H8" s="11"/>
      <c r="I8" s="11"/>
      <c r="J8" s="11"/>
      <c r="K8" s="19"/>
    </row>
    <row r="9" ht="16.5" customHeight="1">
      <c r="A9" s="27"/>
      <c r="B9" s="29"/>
      <c r="C9" s="27"/>
      <c r="D9" s="27"/>
      <c r="E9" s="24" t="s">
        <v>31</v>
      </c>
      <c r="I9" s="27"/>
      <c r="J9" s="27"/>
      <c r="K9" s="31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</row>
    <row r="10" ht="15.0" customHeight="1">
      <c r="A10" s="27"/>
      <c r="B10" s="29"/>
      <c r="C10" s="27"/>
      <c r="D10" s="21" t="s">
        <v>37</v>
      </c>
      <c r="E10" s="27"/>
      <c r="F10" s="27"/>
      <c r="G10" s="27"/>
      <c r="H10" s="27"/>
      <c r="I10" s="27"/>
      <c r="J10" s="27"/>
      <c r="K10" s="31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</row>
    <row r="11" ht="36.75" customHeight="1">
      <c r="A11" s="27"/>
      <c r="B11" s="29"/>
      <c r="C11" s="27"/>
      <c r="D11" s="27"/>
      <c r="E11" s="32" t="s">
        <v>41</v>
      </c>
      <c r="I11" s="27"/>
      <c r="J11" s="27"/>
      <c r="K11" s="3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</row>
    <row r="12" ht="13.5" customHeight="1">
      <c r="A12" s="27"/>
      <c r="B12" s="29"/>
      <c r="C12" s="27"/>
      <c r="D12" s="27"/>
      <c r="E12" s="27"/>
      <c r="F12" s="27"/>
      <c r="G12" s="27"/>
      <c r="H12" s="27"/>
      <c r="I12" s="27"/>
      <c r="J12" s="27"/>
      <c r="K12" s="31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ht="14.25" customHeight="1">
      <c r="A13" s="27"/>
      <c r="B13" s="29"/>
      <c r="C13" s="27"/>
      <c r="D13" s="21" t="s">
        <v>33</v>
      </c>
      <c r="E13" s="27"/>
      <c r="F13" s="25" t="s">
        <v>34</v>
      </c>
      <c r="G13" s="27"/>
      <c r="H13" s="27"/>
      <c r="I13" s="21" t="s">
        <v>35</v>
      </c>
      <c r="J13" s="25" t="s">
        <v>34</v>
      </c>
      <c r="K13" s="31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</row>
    <row r="14" ht="14.25" customHeight="1">
      <c r="A14" s="27"/>
      <c r="B14" s="29"/>
      <c r="C14" s="27"/>
      <c r="D14" s="21" t="s">
        <v>38</v>
      </c>
      <c r="E14" s="27"/>
      <c r="F14" s="25" t="s">
        <v>39</v>
      </c>
      <c r="G14" s="27"/>
      <c r="H14" s="27"/>
      <c r="I14" s="21" t="s">
        <v>40</v>
      </c>
      <c r="J14" s="34" t="str">
        <f>'Rekapitulace stavby'!AN8</f>
        <v>29. 8. 2018</v>
      </c>
      <c r="K14" s="31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</row>
    <row r="15" ht="10.5" customHeight="1">
      <c r="A15" s="27"/>
      <c r="B15" s="29"/>
      <c r="C15" s="27"/>
      <c r="D15" s="27"/>
      <c r="E15" s="27"/>
      <c r="F15" s="27"/>
      <c r="G15" s="27"/>
      <c r="H15" s="27"/>
      <c r="I15" s="27"/>
      <c r="J15" s="27"/>
      <c r="K15" s="31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</row>
    <row r="16" ht="14.25" customHeight="1">
      <c r="A16" s="27"/>
      <c r="B16" s="29"/>
      <c r="C16" s="27"/>
      <c r="D16" s="21" t="s">
        <v>46</v>
      </c>
      <c r="E16" s="27"/>
      <c r="F16" s="27"/>
      <c r="G16" s="27"/>
      <c r="H16" s="27"/>
      <c r="I16" s="21" t="s">
        <v>47</v>
      </c>
      <c r="J16" s="25" t="s">
        <v>48</v>
      </c>
      <c r="K16" s="31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</row>
    <row r="17" ht="18.0" customHeight="1">
      <c r="A17" s="27"/>
      <c r="B17" s="29"/>
      <c r="C17" s="27"/>
      <c r="D17" s="27"/>
      <c r="E17" s="25" t="s">
        <v>49</v>
      </c>
      <c r="F17" s="27"/>
      <c r="G17" s="27"/>
      <c r="H17" s="27"/>
      <c r="I17" s="21" t="s">
        <v>50</v>
      </c>
      <c r="J17" s="25" t="s">
        <v>34</v>
      </c>
      <c r="K17" s="31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ht="6.75" customHeight="1">
      <c r="A18" s="27"/>
      <c r="B18" s="29"/>
      <c r="C18" s="27"/>
      <c r="D18" s="27"/>
      <c r="E18" s="27"/>
      <c r="F18" s="27"/>
      <c r="G18" s="27"/>
      <c r="H18" s="27"/>
      <c r="I18" s="27"/>
      <c r="J18" s="27"/>
      <c r="K18" s="31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</row>
    <row r="19" ht="14.25" customHeight="1">
      <c r="A19" s="27"/>
      <c r="B19" s="29"/>
      <c r="C19" s="27"/>
      <c r="D19" s="21" t="s">
        <v>51</v>
      </c>
      <c r="E19" s="27"/>
      <c r="F19" s="27"/>
      <c r="G19" s="27"/>
      <c r="H19" s="27"/>
      <c r="I19" s="21" t="s">
        <v>47</v>
      </c>
      <c r="J19" s="25" t="str">
        <f>IF('Rekapitulace stavby'!AN13="Vyplň údaj","",IF('Rekapitulace stavby'!AN13="","",'Rekapitulace stavby'!AN13))</f>
        <v/>
      </c>
      <c r="K19" s="31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</row>
    <row r="20" ht="18.0" customHeight="1">
      <c r="A20" s="27"/>
      <c r="B20" s="29"/>
      <c r="C20" s="27"/>
      <c r="D20" s="27"/>
      <c r="E20" s="25" t="str">
        <f>IF('Rekapitulace stavby'!E14="Vyplň údaj","",IF('Rekapitulace stavby'!E14="","",'Rekapitulace stavby'!E14))</f>
        <v/>
      </c>
      <c r="F20" s="27"/>
      <c r="G20" s="27"/>
      <c r="H20" s="27"/>
      <c r="I20" s="21" t="s">
        <v>50</v>
      </c>
      <c r="J20" s="25" t="str">
        <f>IF('Rekapitulace stavby'!AN14="Vyplň údaj","",IF('Rekapitulace stavby'!AN14="","",'Rekapitulace stavby'!AN14))</f>
        <v/>
      </c>
      <c r="K20" s="31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</row>
    <row r="21" ht="6.75" customHeight="1">
      <c r="A21" s="27"/>
      <c r="B21" s="29"/>
      <c r="C21" s="27"/>
      <c r="D21" s="27"/>
      <c r="E21" s="27"/>
      <c r="F21" s="27"/>
      <c r="G21" s="27"/>
      <c r="H21" s="27"/>
      <c r="I21" s="27"/>
      <c r="J21" s="27"/>
      <c r="K21" s="31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</row>
    <row r="22" ht="14.25" customHeight="1">
      <c r="A22" s="27"/>
      <c r="B22" s="29"/>
      <c r="C22" s="27"/>
      <c r="D22" s="21" t="s">
        <v>53</v>
      </c>
      <c r="E22" s="27"/>
      <c r="F22" s="27"/>
      <c r="G22" s="27"/>
      <c r="H22" s="27"/>
      <c r="I22" s="21" t="s">
        <v>47</v>
      </c>
      <c r="J22" s="25" t="s">
        <v>54</v>
      </c>
      <c r="K22" s="31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</row>
    <row r="23" ht="18.0" customHeight="1">
      <c r="A23" s="27"/>
      <c r="B23" s="29"/>
      <c r="C23" s="27"/>
      <c r="D23" s="27"/>
      <c r="E23" s="25" t="s">
        <v>55</v>
      </c>
      <c r="F23" s="27"/>
      <c r="G23" s="27"/>
      <c r="H23" s="27"/>
      <c r="I23" s="21" t="s">
        <v>50</v>
      </c>
      <c r="J23" s="25" t="s">
        <v>34</v>
      </c>
      <c r="K23" s="31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</row>
    <row r="24" ht="6.75" customHeight="1">
      <c r="A24" s="27"/>
      <c r="B24" s="29"/>
      <c r="C24" s="27"/>
      <c r="D24" s="27"/>
      <c r="E24" s="27"/>
      <c r="F24" s="27"/>
      <c r="G24" s="27"/>
      <c r="H24" s="27"/>
      <c r="I24" s="27"/>
      <c r="J24" s="27"/>
      <c r="K24" s="31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</row>
    <row r="25" ht="14.25" customHeight="1">
      <c r="A25" s="27"/>
      <c r="B25" s="29"/>
      <c r="C25" s="27"/>
      <c r="D25" s="21" t="s">
        <v>57</v>
      </c>
      <c r="E25" s="27"/>
      <c r="F25" s="27"/>
      <c r="G25" s="27"/>
      <c r="H25" s="27"/>
      <c r="I25" s="27"/>
      <c r="J25" s="27"/>
      <c r="K25" s="31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</row>
    <row r="26" ht="16.5" customHeight="1">
      <c r="A26" s="39"/>
      <c r="B26" s="40"/>
      <c r="C26" s="39"/>
      <c r="D26" s="39"/>
      <c r="E26" s="38" t="s">
        <v>34</v>
      </c>
      <c r="I26" s="39"/>
      <c r="J26" s="39"/>
      <c r="K26" s="42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</row>
    <row r="27" ht="6.75" customHeight="1">
      <c r="A27" s="27"/>
      <c r="B27" s="29"/>
      <c r="C27" s="27"/>
      <c r="D27" s="27"/>
      <c r="E27" s="27"/>
      <c r="F27" s="27"/>
      <c r="G27" s="27"/>
      <c r="H27" s="27"/>
      <c r="I27" s="27"/>
      <c r="J27" s="27"/>
      <c r="K27" s="31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</row>
    <row r="28" ht="6.75" customHeight="1">
      <c r="A28" s="27"/>
      <c r="B28" s="29"/>
      <c r="C28" s="27"/>
      <c r="D28" s="45"/>
      <c r="E28" s="45"/>
      <c r="F28" s="45"/>
      <c r="G28" s="45"/>
      <c r="H28" s="45"/>
      <c r="I28" s="45"/>
      <c r="J28" s="45"/>
      <c r="K28" s="4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</row>
    <row r="29" ht="24.75" customHeight="1">
      <c r="A29" s="27"/>
      <c r="B29" s="29"/>
      <c r="C29" s="27"/>
      <c r="D29" s="49" t="s">
        <v>58</v>
      </c>
      <c r="E29" s="27"/>
      <c r="F29" s="27"/>
      <c r="G29" s="27"/>
      <c r="H29" s="27"/>
      <c r="I29" s="27"/>
      <c r="J29" s="50">
        <f>ROUND(J89,0)</f>
        <v>0</v>
      </c>
      <c r="K29" s="31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</row>
    <row r="30" ht="6.75" customHeight="1">
      <c r="A30" s="27"/>
      <c r="B30" s="29"/>
      <c r="C30" s="27"/>
      <c r="D30" s="45"/>
      <c r="E30" s="45"/>
      <c r="F30" s="45"/>
      <c r="G30" s="45"/>
      <c r="H30" s="45"/>
      <c r="I30" s="45"/>
      <c r="J30" s="45"/>
      <c r="K30" s="4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</row>
    <row r="31" ht="14.25" customHeight="1">
      <c r="A31" s="27"/>
      <c r="B31" s="29"/>
      <c r="C31" s="27"/>
      <c r="D31" s="27"/>
      <c r="E31" s="27"/>
      <c r="F31" s="51" t="s">
        <v>60</v>
      </c>
      <c r="G31" s="27"/>
      <c r="H31" s="27"/>
      <c r="I31" s="51" t="s">
        <v>59</v>
      </c>
      <c r="J31" s="51" t="s">
        <v>61</v>
      </c>
      <c r="K31" s="31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</row>
    <row r="32" ht="14.25" customHeight="1">
      <c r="A32" s="27"/>
      <c r="B32" s="29"/>
      <c r="C32" s="27"/>
      <c r="D32" s="53" t="s">
        <v>62</v>
      </c>
      <c r="E32" s="53" t="s">
        <v>63</v>
      </c>
      <c r="F32" s="55">
        <f>ROUND(SUM(BE89:BE269),0)</f>
        <v>0</v>
      </c>
      <c r="G32" s="27"/>
      <c r="H32" s="27"/>
      <c r="I32" s="57">
        <v>0.21</v>
      </c>
      <c r="J32" s="55">
        <f>ROUND(ROUND((SUM(BE89:BE269)),0)*I32,0)</f>
        <v>0</v>
      </c>
      <c r="K32" s="31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</row>
    <row r="33" ht="14.25" customHeight="1">
      <c r="A33" s="27"/>
      <c r="B33" s="29"/>
      <c r="C33" s="27"/>
      <c r="D33" s="27"/>
      <c r="E33" s="53" t="s">
        <v>64</v>
      </c>
      <c r="F33" s="55">
        <f>ROUND(SUM(BF89:BF269),0)</f>
        <v>0</v>
      </c>
      <c r="G33" s="27"/>
      <c r="H33" s="27"/>
      <c r="I33" s="57">
        <v>0.15</v>
      </c>
      <c r="J33" s="55">
        <f>ROUND(ROUND((SUM(BF89:BF269)),0)*I33,0)</f>
        <v>0</v>
      </c>
      <c r="K33" s="31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</row>
    <row r="34" ht="14.25" hidden="1" customHeight="1">
      <c r="A34" s="27"/>
      <c r="B34" s="29"/>
      <c r="C34" s="27"/>
      <c r="D34" s="27"/>
      <c r="E34" s="53" t="s">
        <v>65</v>
      </c>
      <c r="F34" s="55">
        <f>ROUND(SUM(BG89:BG269),0)</f>
        <v>0</v>
      </c>
      <c r="G34" s="27"/>
      <c r="H34" s="27"/>
      <c r="I34" s="57">
        <v>0.21</v>
      </c>
      <c r="J34" s="55">
        <v>0.0</v>
      </c>
      <c r="K34" s="31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</row>
    <row r="35" ht="14.25" hidden="1" customHeight="1">
      <c r="A35" s="27"/>
      <c r="B35" s="29"/>
      <c r="C35" s="27"/>
      <c r="D35" s="27"/>
      <c r="E35" s="53" t="s">
        <v>66</v>
      </c>
      <c r="F35" s="55">
        <f>ROUND(SUM(BH89:BH269),0)</f>
        <v>0</v>
      </c>
      <c r="G35" s="27"/>
      <c r="H35" s="27"/>
      <c r="I35" s="57">
        <v>0.15</v>
      </c>
      <c r="J35" s="55">
        <v>0.0</v>
      </c>
      <c r="K35" s="31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ht="14.25" hidden="1" customHeight="1">
      <c r="A36" s="27"/>
      <c r="B36" s="29"/>
      <c r="C36" s="27"/>
      <c r="D36" s="27"/>
      <c r="E36" s="53" t="s">
        <v>67</v>
      </c>
      <c r="F36" s="55">
        <f>ROUND(SUM(BI89:BI269),0)</f>
        <v>0</v>
      </c>
      <c r="G36" s="27"/>
      <c r="H36" s="27"/>
      <c r="I36" s="57">
        <v>0.0</v>
      </c>
      <c r="J36" s="55">
        <v>0.0</v>
      </c>
      <c r="K36" s="31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6.75" customHeight="1">
      <c r="A37" s="27"/>
      <c r="B37" s="29"/>
      <c r="C37" s="27"/>
      <c r="D37" s="27"/>
      <c r="E37" s="27"/>
      <c r="F37" s="27"/>
      <c r="G37" s="27"/>
      <c r="H37" s="27"/>
      <c r="I37" s="27"/>
      <c r="J37" s="27"/>
      <c r="K37" s="31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</row>
    <row r="38" ht="24.75" customHeight="1">
      <c r="A38" s="27"/>
      <c r="B38" s="29"/>
      <c r="C38" s="60"/>
      <c r="D38" s="61" t="s">
        <v>68</v>
      </c>
      <c r="E38" s="62"/>
      <c r="F38" s="62"/>
      <c r="G38" s="63" t="s">
        <v>69</v>
      </c>
      <c r="H38" s="64" t="s">
        <v>70</v>
      </c>
      <c r="I38" s="62"/>
      <c r="J38" s="65">
        <f>SUM(J29:J36)</f>
        <v>0</v>
      </c>
      <c r="K38" s="6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</row>
    <row r="39" ht="14.25" customHeight="1">
      <c r="A39" s="27"/>
      <c r="B39" s="69"/>
      <c r="C39" s="70"/>
      <c r="D39" s="70"/>
      <c r="E39" s="70"/>
      <c r="F39" s="70"/>
      <c r="G39" s="70"/>
      <c r="H39" s="70"/>
      <c r="I39" s="70"/>
      <c r="J39" s="70"/>
      <c r="K39" s="72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</row>
    <row r="40" ht="13.5" customHeight="1">
      <c r="I40" s="11"/>
    </row>
    <row r="41" ht="13.5" customHeight="1">
      <c r="I41" s="11"/>
    </row>
    <row r="42" ht="13.5" customHeight="1">
      <c r="I42" s="11"/>
    </row>
    <row r="43" ht="6.75" customHeight="1">
      <c r="A43" s="27"/>
      <c r="B43" s="74"/>
      <c r="C43" s="76"/>
      <c r="D43" s="76"/>
      <c r="E43" s="76"/>
      <c r="F43" s="76"/>
      <c r="G43" s="76"/>
      <c r="H43" s="76"/>
      <c r="I43" s="76"/>
      <c r="J43" s="76"/>
      <c r="K43" s="78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</row>
    <row r="44" ht="36.75" customHeight="1">
      <c r="A44" s="27"/>
      <c r="B44" s="29"/>
      <c r="C44" s="18" t="s">
        <v>71</v>
      </c>
      <c r="D44" s="27"/>
      <c r="E44" s="27"/>
      <c r="F44" s="27"/>
      <c r="G44" s="27"/>
      <c r="H44" s="27"/>
      <c r="I44" s="27"/>
      <c r="J44" s="27"/>
      <c r="K44" s="31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</row>
    <row r="45" ht="6.75" customHeight="1">
      <c r="A45" s="27"/>
      <c r="B45" s="29"/>
      <c r="C45" s="27"/>
      <c r="D45" s="27"/>
      <c r="E45" s="27"/>
      <c r="F45" s="27"/>
      <c r="G45" s="27"/>
      <c r="H45" s="27"/>
      <c r="I45" s="27"/>
      <c r="J45" s="27"/>
      <c r="K45" s="31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</row>
    <row r="46" ht="14.25" customHeight="1">
      <c r="A46" s="27"/>
      <c r="B46" s="29"/>
      <c r="C46" s="21" t="s">
        <v>20</v>
      </c>
      <c r="D46" s="27"/>
      <c r="E46" s="27"/>
      <c r="F46" s="27"/>
      <c r="G46" s="27"/>
      <c r="H46" s="27"/>
      <c r="I46" s="27"/>
      <c r="J46" s="27"/>
      <c r="K46" s="31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</row>
    <row r="47" ht="16.5" customHeight="1">
      <c r="A47" s="27"/>
      <c r="B47" s="29"/>
      <c r="C47" s="27"/>
      <c r="D47" s="27"/>
      <c r="E47" s="24" t="str">
        <f>E7</f>
        <v>Přeložka kabelů podél koryta Rokytky, S - 142388</v>
      </c>
      <c r="I47" s="27"/>
      <c r="J47" s="27"/>
      <c r="K47" s="31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</row>
    <row r="48" ht="15.0" customHeight="1">
      <c r="B48" s="17"/>
      <c r="C48" s="21" t="s">
        <v>28</v>
      </c>
      <c r="D48" s="11"/>
      <c r="E48" s="11"/>
      <c r="F48" s="11"/>
      <c r="G48" s="11"/>
      <c r="H48" s="11"/>
      <c r="I48" s="11"/>
      <c r="J48" s="11"/>
      <c r="K48" s="19"/>
    </row>
    <row r="49" ht="16.5" customHeight="1">
      <c r="A49" s="27"/>
      <c r="B49" s="29"/>
      <c r="C49" s="27"/>
      <c r="D49" s="27"/>
      <c r="E49" s="24" t="s">
        <v>31</v>
      </c>
      <c r="I49" s="27"/>
      <c r="J49" s="27"/>
      <c r="K49" s="31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</row>
    <row r="50" ht="14.25" customHeight="1">
      <c r="A50" s="27"/>
      <c r="B50" s="29"/>
      <c r="C50" s="21" t="s">
        <v>37</v>
      </c>
      <c r="D50" s="27"/>
      <c r="E50" s="27"/>
      <c r="F50" s="27"/>
      <c r="G50" s="27"/>
      <c r="H50" s="27"/>
      <c r="I50" s="27"/>
      <c r="J50" s="27"/>
      <c r="K50" s="31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</row>
    <row r="51" ht="17.25" customHeight="1">
      <c r="A51" s="27"/>
      <c r="B51" s="29"/>
      <c r="C51" s="27"/>
      <c r="D51" s="27"/>
      <c r="E51" s="32" t="str">
        <f>E11</f>
        <v>922/M - Zemní a montážní práce</v>
      </c>
      <c r="I51" s="27"/>
      <c r="J51" s="27"/>
      <c r="K51" s="31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</row>
    <row r="52" ht="6.75" customHeight="1">
      <c r="A52" s="27"/>
      <c r="B52" s="29"/>
      <c r="C52" s="27"/>
      <c r="D52" s="27"/>
      <c r="E52" s="27"/>
      <c r="F52" s="27"/>
      <c r="G52" s="27"/>
      <c r="H52" s="27"/>
      <c r="I52" s="27"/>
      <c r="J52" s="27"/>
      <c r="K52" s="31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</row>
    <row r="53" ht="18.0" customHeight="1">
      <c r="A53" s="27"/>
      <c r="B53" s="29"/>
      <c r="C53" s="21" t="s">
        <v>38</v>
      </c>
      <c r="D53" s="27"/>
      <c r="E53" s="27"/>
      <c r="F53" s="25" t="str">
        <f>F14</f>
        <v>Praha 9 - Kyje</v>
      </c>
      <c r="G53" s="27"/>
      <c r="H53" s="27"/>
      <c r="I53" s="21" t="s">
        <v>40</v>
      </c>
      <c r="J53" s="34" t="str">
        <f>IF(J14="","",J14)</f>
        <v>29. 8. 2018</v>
      </c>
      <c r="K53" s="31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</row>
    <row r="54" ht="6.75" customHeight="1">
      <c r="A54" s="27"/>
      <c r="B54" s="29"/>
      <c r="C54" s="27"/>
      <c r="D54" s="27"/>
      <c r="E54" s="27"/>
      <c r="F54" s="27"/>
      <c r="G54" s="27"/>
      <c r="H54" s="27"/>
      <c r="I54" s="27"/>
      <c r="J54" s="27"/>
      <c r="K54" s="31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</row>
    <row r="55" ht="15.0" customHeight="1">
      <c r="A55" s="27"/>
      <c r="B55" s="29"/>
      <c r="C55" s="21" t="s">
        <v>46</v>
      </c>
      <c r="D55" s="27"/>
      <c r="E55" s="27"/>
      <c r="F55" s="25" t="str">
        <f>E17</f>
        <v>Hlavní město Praha, Mariánské náměstí 2, 110 00 P1</v>
      </c>
      <c r="G55" s="27"/>
      <c r="H55" s="27"/>
      <c r="I55" s="21" t="s">
        <v>53</v>
      </c>
      <c r="J55" s="38" t="str">
        <f>E23</f>
        <v>VOLTCOM, spol. s r.o.</v>
      </c>
      <c r="K55" s="31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</row>
    <row r="56" ht="14.25" customHeight="1">
      <c r="A56" s="27"/>
      <c r="B56" s="29"/>
      <c r="C56" s="21" t="s">
        <v>51</v>
      </c>
      <c r="D56" s="27"/>
      <c r="E56" s="27"/>
      <c r="F56" s="25" t="str">
        <f>IF(E20="","",E20)</f>
        <v/>
      </c>
      <c r="G56" s="27"/>
      <c r="H56" s="27"/>
      <c r="I56" s="27"/>
      <c r="K56" s="31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</row>
    <row r="57" ht="9.75" customHeight="1">
      <c r="A57" s="27"/>
      <c r="B57" s="29"/>
      <c r="C57" s="27"/>
      <c r="D57" s="27"/>
      <c r="E57" s="27"/>
      <c r="F57" s="27"/>
      <c r="G57" s="27"/>
      <c r="H57" s="27"/>
      <c r="I57" s="27"/>
      <c r="J57" s="27"/>
      <c r="K57" s="31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</row>
    <row r="58" ht="29.25" customHeight="1">
      <c r="A58" s="27"/>
      <c r="B58" s="29"/>
      <c r="C58" s="84" t="s">
        <v>73</v>
      </c>
      <c r="D58" s="60"/>
      <c r="E58" s="60"/>
      <c r="F58" s="60"/>
      <c r="G58" s="60"/>
      <c r="H58" s="60"/>
      <c r="I58" s="60"/>
      <c r="J58" s="86" t="s">
        <v>74</v>
      </c>
      <c r="K58" s="7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</row>
    <row r="59" ht="9.75" customHeight="1">
      <c r="A59" s="27"/>
      <c r="B59" s="29"/>
      <c r="C59" s="27"/>
      <c r="D59" s="27"/>
      <c r="E59" s="27"/>
      <c r="F59" s="27"/>
      <c r="G59" s="27"/>
      <c r="H59" s="27"/>
      <c r="I59" s="27"/>
      <c r="J59" s="27"/>
      <c r="K59" s="31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</row>
    <row r="60" ht="29.25" customHeight="1">
      <c r="A60" s="27"/>
      <c r="B60" s="29"/>
      <c r="C60" s="87" t="s">
        <v>75</v>
      </c>
      <c r="D60" s="27"/>
      <c r="E60" s="27"/>
      <c r="F60" s="27"/>
      <c r="G60" s="27"/>
      <c r="H60" s="27"/>
      <c r="I60" s="27"/>
      <c r="J60" s="50">
        <f t="shared" ref="J60:J62" si="1">J89</f>
        <v>0</v>
      </c>
      <c r="K60" s="31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13" t="s">
        <v>76</v>
      </c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</row>
    <row r="61" ht="24.75" customHeight="1">
      <c r="A61" s="88"/>
      <c r="B61" s="89"/>
      <c r="C61" s="88"/>
      <c r="D61" s="90" t="s">
        <v>78</v>
      </c>
      <c r="E61" s="92"/>
      <c r="F61" s="92"/>
      <c r="G61" s="92"/>
      <c r="H61" s="92"/>
      <c r="I61" s="92"/>
      <c r="J61" s="94">
        <f t="shared" si="1"/>
        <v>0</v>
      </c>
      <c r="K61" s="96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</row>
    <row r="62" ht="19.5" customHeight="1">
      <c r="A62" s="98"/>
      <c r="B62" s="100"/>
      <c r="C62" s="98"/>
      <c r="D62" s="101" t="s">
        <v>80</v>
      </c>
      <c r="E62" s="103"/>
      <c r="F62" s="103"/>
      <c r="G62" s="103"/>
      <c r="H62" s="103"/>
      <c r="I62" s="103"/>
      <c r="J62" s="105">
        <f t="shared" si="1"/>
        <v>0</v>
      </c>
      <c r="K62" s="107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</row>
    <row r="63" ht="19.5" customHeight="1">
      <c r="A63" s="98"/>
      <c r="B63" s="100"/>
      <c r="C63" s="98"/>
      <c r="D63" s="101" t="s">
        <v>86</v>
      </c>
      <c r="E63" s="103"/>
      <c r="F63" s="103"/>
      <c r="G63" s="103"/>
      <c r="H63" s="103"/>
      <c r="I63" s="103"/>
      <c r="J63" s="105">
        <f t="shared" ref="J63:J64" si="2">J134</f>
        <v>0</v>
      </c>
      <c r="K63" s="107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</row>
    <row r="64" ht="14.25" customHeight="1">
      <c r="A64" s="98"/>
      <c r="B64" s="100"/>
      <c r="C64" s="98"/>
      <c r="D64" s="101" t="s">
        <v>99</v>
      </c>
      <c r="E64" s="103"/>
      <c r="F64" s="103"/>
      <c r="G64" s="103"/>
      <c r="H64" s="103"/>
      <c r="I64" s="103"/>
      <c r="J64" s="105">
        <f t="shared" si="2"/>
        <v>0</v>
      </c>
      <c r="K64" s="107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</row>
    <row r="65" ht="14.25" customHeight="1">
      <c r="A65" s="98"/>
      <c r="B65" s="100"/>
      <c r="C65" s="98"/>
      <c r="D65" s="101" t="s">
        <v>101</v>
      </c>
      <c r="E65" s="103"/>
      <c r="F65" s="103"/>
      <c r="G65" s="103"/>
      <c r="H65" s="103"/>
      <c r="I65" s="103"/>
      <c r="J65" s="105">
        <f>J161</f>
        <v>0</v>
      </c>
      <c r="K65" s="107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</row>
    <row r="66" ht="14.25" customHeight="1">
      <c r="A66" s="98"/>
      <c r="B66" s="100"/>
      <c r="C66" s="98"/>
      <c r="D66" s="101" t="s">
        <v>102</v>
      </c>
      <c r="E66" s="103"/>
      <c r="F66" s="103"/>
      <c r="G66" s="103"/>
      <c r="H66" s="103"/>
      <c r="I66" s="103"/>
      <c r="J66" s="105">
        <f>J216</f>
        <v>0</v>
      </c>
      <c r="K66" s="107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</row>
    <row r="67" ht="14.25" customHeight="1">
      <c r="A67" s="98"/>
      <c r="B67" s="100"/>
      <c r="C67" s="98"/>
      <c r="D67" s="101" t="s">
        <v>104</v>
      </c>
      <c r="E67" s="103"/>
      <c r="F67" s="103"/>
      <c r="G67" s="103"/>
      <c r="H67" s="103"/>
      <c r="I67" s="103"/>
      <c r="J67" s="105">
        <f>J231</f>
        <v>0</v>
      </c>
      <c r="K67" s="107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</row>
    <row r="68" ht="21.75" customHeight="1">
      <c r="A68" s="27"/>
      <c r="B68" s="29"/>
      <c r="C68" s="27"/>
      <c r="D68" s="27"/>
      <c r="E68" s="27"/>
      <c r="F68" s="27"/>
      <c r="G68" s="27"/>
      <c r="H68" s="27"/>
      <c r="I68" s="27"/>
      <c r="J68" s="27"/>
      <c r="K68" s="31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</row>
    <row r="69" ht="6.75" customHeight="1">
      <c r="A69" s="27"/>
      <c r="B69" s="69"/>
      <c r="C69" s="70"/>
      <c r="D69" s="70"/>
      <c r="E69" s="70"/>
      <c r="F69" s="70"/>
      <c r="G69" s="70"/>
      <c r="H69" s="70"/>
      <c r="I69" s="70"/>
      <c r="J69" s="70"/>
      <c r="K69" s="72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</row>
    <row r="70" ht="13.5" customHeight="1">
      <c r="I70" s="11"/>
    </row>
    <row r="71" ht="13.5" customHeight="1">
      <c r="I71" s="11"/>
    </row>
    <row r="72" ht="13.5" customHeight="1">
      <c r="I72" s="11"/>
    </row>
    <row r="73" ht="6.75" customHeight="1">
      <c r="A73" s="27"/>
      <c r="B73" s="74"/>
      <c r="C73" s="76"/>
      <c r="D73" s="76"/>
      <c r="E73" s="76"/>
      <c r="F73" s="76"/>
      <c r="G73" s="76"/>
      <c r="H73" s="76"/>
      <c r="I73" s="76"/>
      <c r="J73" s="76"/>
      <c r="K73" s="76"/>
      <c r="L73" s="29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</row>
    <row r="74" ht="36.75" customHeight="1">
      <c r="A74" s="27"/>
      <c r="B74" s="29"/>
      <c r="C74" s="18" t="s">
        <v>103</v>
      </c>
      <c r="D74" s="27"/>
      <c r="E74" s="27"/>
      <c r="F74" s="27"/>
      <c r="G74" s="27"/>
      <c r="H74" s="27"/>
      <c r="I74" s="27"/>
      <c r="J74" s="27"/>
      <c r="K74" s="27"/>
      <c r="L74" s="29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  <row r="75" ht="6.75" customHeight="1">
      <c r="A75" s="27"/>
      <c r="B75" s="29"/>
      <c r="C75" s="27"/>
      <c r="D75" s="27"/>
      <c r="E75" s="27"/>
      <c r="F75" s="27"/>
      <c r="G75" s="27"/>
      <c r="H75" s="27"/>
      <c r="I75" s="27"/>
      <c r="J75" s="27"/>
      <c r="K75" s="27"/>
      <c r="L75" s="29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ht="14.25" customHeight="1">
      <c r="A76" s="27"/>
      <c r="B76" s="29"/>
      <c r="C76" s="21" t="s">
        <v>20</v>
      </c>
      <c r="D76" s="27"/>
      <c r="E76" s="27"/>
      <c r="F76" s="27"/>
      <c r="G76" s="27"/>
      <c r="H76" s="27"/>
      <c r="I76" s="27"/>
      <c r="J76" s="27"/>
      <c r="K76" s="27"/>
      <c r="L76" s="29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</row>
    <row r="77" ht="16.5" customHeight="1">
      <c r="A77" s="27"/>
      <c r="B77" s="29"/>
      <c r="C77" s="27"/>
      <c r="D77" s="27"/>
      <c r="E77" s="24" t="str">
        <f>E7</f>
        <v>Přeložka kabelů podél koryta Rokytky, S - 142388</v>
      </c>
      <c r="I77" s="27"/>
      <c r="J77" s="27"/>
      <c r="K77" s="27"/>
      <c r="L77" s="29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</row>
    <row r="78" ht="15.0" customHeight="1">
      <c r="B78" s="17"/>
      <c r="C78" s="21" t="s">
        <v>28</v>
      </c>
      <c r="D78" s="11"/>
      <c r="E78" s="11"/>
      <c r="F78" s="11"/>
      <c r="G78" s="11"/>
      <c r="H78" s="11"/>
      <c r="I78" s="11"/>
      <c r="J78" s="11"/>
      <c r="K78" s="11"/>
      <c r="L78" s="17"/>
    </row>
    <row r="79" ht="16.5" customHeight="1">
      <c r="A79" s="27"/>
      <c r="B79" s="29"/>
      <c r="C79" s="27"/>
      <c r="D79" s="27"/>
      <c r="E79" s="24" t="s">
        <v>31</v>
      </c>
      <c r="I79" s="27"/>
      <c r="J79" s="27"/>
      <c r="K79" s="27"/>
      <c r="L79" s="29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</row>
    <row r="80" ht="14.25" customHeight="1">
      <c r="A80" s="27"/>
      <c r="B80" s="29"/>
      <c r="C80" s="21" t="s">
        <v>37</v>
      </c>
      <c r="D80" s="27"/>
      <c r="E80" s="27"/>
      <c r="F80" s="27"/>
      <c r="G80" s="27"/>
      <c r="H80" s="27"/>
      <c r="I80" s="27"/>
      <c r="J80" s="27"/>
      <c r="K80" s="27"/>
      <c r="L80" s="29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</row>
    <row r="81" ht="17.25" customHeight="1">
      <c r="A81" s="27"/>
      <c r="B81" s="29"/>
      <c r="C81" s="27"/>
      <c r="D81" s="27"/>
      <c r="E81" s="32" t="str">
        <f>E11</f>
        <v>922/M - Zemní a montážní práce</v>
      </c>
      <c r="I81" s="27"/>
      <c r="J81" s="27"/>
      <c r="K81" s="27"/>
      <c r="L81" s="29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</row>
    <row r="82" ht="6.75" customHeight="1">
      <c r="A82" s="27"/>
      <c r="B82" s="29"/>
      <c r="C82" s="27"/>
      <c r="D82" s="27"/>
      <c r="E82" s="27"/>
      <c r="F82" s="27"/>
      <c r="G82" s="27"/>
      <c r="H82" s="27"/>
      <c r="I82" s="27"/>
      <c r="J82" s="27"/>
      <c r="K82" s="27"/>
      <c r="L82" s="29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</row>
    <row r="83" ht="18.0" customHeight="1">
      <c r="A83" s="27"/>
      <c r="B83" s="29"/>
      <c r="C83" s="21" t="s">
        <v>38</v>
      </c>
      <c r="D83" s="27"/>
      <c r="E83" s="27"/>
      <c r="F83" s="25" t="str">
        <f>F14</f>
        <v>Praha 9 - Kyje</v>
      </c>
      <c r="G83" s="27"/>
      <c r="H83" s="27"/>
      <c r="I83" s="21" t="s">
        <v>40</v>
      </c>
      <c r="J83" s="34" t="str">
        <f>IF(J14="","",J14)</f>
        <v>29. 8. 2018</v>
      </c>
      <c r="K83" s="27"/>
      <c r="L83" s="29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</row>
    <row r="84" ht="6.75" customHeight="1">
      <c r="A84" s="27"/>
      <c r="B84" s="29"/>
      <c r="C84" s="27"/>
      <c r="D84" s="27"/>
      <c r="E84" s="27"/>
      <c r="F84" s="27"/>
      <c r="G84" s="27"/>
      <c r="H84" s="27"/>
      <c r="I84" s="27"/>
      <c r="J84" s="27"/>
      <c r="K84" s="27"/>
      <c r="L84" s="29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</row>
    <row r="85" ht="15.0" customHeight="1">
      <c r="A85" s="27"/>
      <c r="B85" s="29"/>
      <c r="C85" s="21" t="s">
        <v>46</v>
      </c>
      <c r="D85" s="27"/>
      <c r="E85" s="27"/>
      <c r="F85" s="25" t="str">
        <f>E17</f>
        <v>Hlavní město Praha, Mariánské náměstí 2, 110 00 P1</v>
      </c>
      <c r="G85" s="27"/>
      <c r="H85" s="27"/>
      <c r="I85" s="21" t="s">
        <v>53</v>
      </c>
      <c r="J85" s="25" t="str">
        <f>E23</f>
        <v>VOLTCOM, spol. s r.o.</v>
      </c>
      <c r="K85" s="27"/>
      <c r="L85" s="29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</row>
    <row r="86" ht="14.25" customHeight="1">
      <c r="A86" s="27"/>
      <c r="B86" s="29"/>
      <c r="C86" s="21" t="s">
        <v>51</v>
      </c>
      <c r="D86" s="27"/>
      <c r="E86" s="27"/>
      <c r="F86" s="25" t="str">
        <f>IF(E20="","",E20)</f>
        <v/>
      </c>
      <c r="G86" s="27"/>
      <c r="H86" s="27"/>
      <c r="I86" s="27"/>
      <c r="J86" s="27"/>
      <c r="K86" s="27"/>
      <c r="L86" s="29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</row>
    <row r="87" ht="9.75" customHeight="1">
      <c r="A87" s="27"/>
      <c r="B87" s="29"/>
      <c r="C87" s="27"/>
      <c r="D87" s="27"/>
      <c r="E87" s="27"/>
      <c r="F87" s="27"/>
      <c r="G87" s="27"/>
      <c r="H87" s="27"/>
      <c r="I87" s="27"/>
      <c r="J87" s="27"/>
      <c r="K87" s="27"/>
      <c r="L87" s="29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</row>
    <row r="88" ht="29.25" customHeight="1">
      <c r="A88" s="130"/>
      <c r="B88" s="132"/>
      <c r="C88" s="134" t="s">
        <v>113</v>
      </c>
      <c r="D88" s="135" t="s">
        <v>84</v>
      </c>
      <c r="E88" s="135" t="s">
        <v>79</v>
      </c>
      <c r="F88" s="135" t="s">
        <v>114</v>
      </c>
      <c r="G88" s="135" t="s">
        <v>115</v>
      </c>
      <c r="H88" s="135" t="s">
        <v>116</v>
      </c>
      <c r="I88" s="135" t="s">
        <v>117</v>
      </c>
      <c r="J88" s="135" t="s">
        <v>74</v>
      </c>
      <c r="K88" s="136" t="s">
        <v>118</v>
      </c>
      <c r="L88" s="132"/>
      <c r="M88" s="109" t="s">
        <v>119</v>
      </c>
      <c r="N88" s="110" t="s">
        <v>62</v>
      </c>
      <c r="O88" s="110" t="s">
        <v>120</v>
      </c>
      <c r="P88" s="110" t="s">
        <v>121</v>
      </c>
      <c r="Q88" s="110" t="s">
        <v>122</v>
      </c>
      <c r="R88" s="110" t="s">
        <v>123</v>
      </c>
      <c r="S88" s="110" t="s">
        <v>124</v>
      </c>
      <c r="T88" s="111" t="s">
        <v>125</v>
      </c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</row>
    <row r="89" ht="29.25" customHeight="1">
      <c r="A89" s="27"/>
      <c r="B89" s="29"/>
      <c r="C89" s="87" t="s">
        <v>75</v>
      </c>
      <c r="D89" s="27"/>
      <c r="E89" s="27"/>
      <c r="F89" s="27"/>
      <c r="G89" s="27"/>
      <c r="H89" s="27"/>
      <c r="I89" s="27"/>
      <c r="J89" s="139">
        <f t="shared" ref="J89:J91" si="3">BK89</f>
        <v>0</v>
      </c>
      <c r="K89" s="27"/>
      <c r="L89" s="29"/>
      <c r="M89" s="112"/>
      <c r="N89" s="45"/>
      <c r="O89" s="45"/>
      <c r="P89" s="142">
        <f>P90</f>
        <v>0</v>
      </c>
      <c r="Q89" s="45"/>
      <c r="R89" s="142">
        <f>R90</f>
        <v>48.84795</v>
      </c>
      <c r="S89" s="45"/>
      <c r="T89" s="144">
        <f>T90</f>
        <v>79.6135</v>
      </c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13" t="s">
        <v>105</v>
      </c>
      <c r="AU89" s="13" t="s">
        <v>76</v>
      </c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147">
        <f>BK90</f>
        <v>0</v>
      </c>
      <c r="BL89" s="27"/>
      <c r="BM89" s="27"/>
      <c r="BN89" s="27"/>
      <c r="BO89" s="27"/>
      <c r="BP89" s="27"/>
      <c r="BQ89" s="27"/>
      <c r="BR89" s="27"/>
    </row>
    <row r="90" ht="36.75" customHeight="1">
      <c r="A90" s="149"/>
      <c r="B90" s="151"/>
      <c r="C90" s="149"/>
      <c r="D90" s="152" t="s">
        <v>105</v>
      </c>
      <c r="E90" s="154" t="s">
        <v>131</v>
      </c>
      <c r="F90" s="154" t="s">
        <v>132</v>
      </c>
      <c r="G90" s="149"/>
      <c r="H90" s="149"/>
      <c r="I90" s="149"/>
      <c r="J90" s="155">
        <f t="shared" si="3"/>
        <v>0</v>
      </c>
      <c r="K90" s="149"/>
      <c r="L90" s="151"/>
      <c r="M90" s="156"/>
      <c r="N90" s="149"/>
      <c r="O90" s="149"/>
      <c r="P90" s="158">
        <f>P91+P134</f>
        <v>0</v>
      </c>
      <c r="Q90" s="149"/>
      <c r="R90" s="158">
        <f>R91+R134</f>
        <v>48.84795</v>
      </c>
      <c r="S90" s="149"/>
      <c r="T90" s="160">
        <f>T91+T134</f>
        <v>79.6135</v>
      </c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52" t="s">
        <v>133</v>
      </c>
      <c r="AS90" s="149"/>
      <c r="AT90" s="162" t="s">
        <v>105</v>
      </c>
      <c r="AU90" s="162" t="s">
        <v>106</v>
      </c>
      <c r="AV90" s="149"/>
      <c r="AW90" s="149"/>
      <c r="AX90" s="149"/>
      <c r="AY90" s="152" t="s">
        <v>134</v>
      </c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63">
        <f>BK91+BK134</f>
        <v>0</v>
      </c>
      <c r="BL90" s="149"/>
      <c r="BM90" s="149"/>
      <c r="BN90" s="149"/>
      <c r="BO90" s="149"/>
      <c r="BP90" s="149"/>
      <c r="BQ90" s="149"/>
      <c r="BR90" s="149"/>
    </row>
    <row r="91" ht="19.5" customHeight="1">
      <c r="A91" s="149"/>
      <c r="B91" s="151"/>
      <c r="C91" s="149"/>
      <c r="D91" s="152" t="s">
        <v>105</v>
      </c>
      <c r="E91" s="164" t="s">
        <v>137</v>
      </c>
      <c r="F91" s="164" t="s">
        <v>138</v>
      </c>
      <c r="G91" s="149"/>
      <c r="H91" s="149"/>
      <c r="I91" s="149"/>
      <c r="J91" s="165">
        <f t="shared" si="3"/>
        <v>0</v>
      </c>
      <c r="K91" s="149"/>
      <c r="L91" s="151"/>
      <c r="M91" s="156"/>
      <c r="N91" s="149"/>
      <c r="O91" s="149"/>
      <c r="P91" s="158">
        <f>SUM(P92:P133)</f>
        <v>0</v>
      </c>
      <c r="Q91" s="149"/>
      <c r="R91" s="158">
        <f>SUM(R92:R133)</f>
        <v>0</v>
      </c>
      <c r="S91" s="149"/>
      <c r="T91" s="160">
        <f>SUM(T92:T133)</f>
        <v>0</v>
      </c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52" t="s">
        <v>133</v>
      </c>
      <c r="AS91" s="149"/>
      <c r="AT91" s="162" t="s">
        <v>105</v>
      </c>
      <c r="AU91" s="162" t="s">
        <v>21</v>
      </c>
      <c r="AV91" s="149"/>
      <c r="AW91" s="149"/>
      <c r="AX91" s="149"/>
      <c r="AY91" s="152" t="s">
        <v>134</v>
      </c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63">
        <f>SUM(BK92:BK133)</f>
        <v>0</v>
      </c>
      <c r="BL91" s="149"/>
      <c r="BM91" s="149"/>
      <c r="BN91" s="149"/>
      <c r="BO91" s="149"/>
      <c r="BP91" s="149"/>
      <c r="BQ91" s="149"/>
      <c r="BR91" s="149"/>
    </row>
    <row r="92" ht="16.5" customHeight="1">
      <c r="A92" s="27"/>
      <c r="B92" s="29"/>
      <c r="C92" s="166" t="s">
        <v>21</v>
      </c>
      <c r="D92" s="166" t="s">
        <v>141</v>
      </c>
      <c r="E92" s="167" t="s">
        <v>142</v>
      </c>
      <c r="F92" s="168" t="s">
        <v>144</v>
      </c>
      <c r="G92" s="169" t="s">
        <v>146</v>
      </c>
      <c r="H92" s="170">
        <v>3.0</v>
      </c>
      <c r="I92" s="171"/>
      <c r="J92" s="172">
        <f t="shared" ref="J92:J94" si="4">ROUND(I92*H92,0)</f>
        <v>0</v>
      </c>
      <c r="K92" s="168" t="s">
        <v>149</v>
      </c>
      <c r="L92" s="29"/>
      <c r="M92" s="173" t="s">
        <v>34</v>
      </c>
      <c r="N92" s="174" t="s">
        <v>63</v>
      </c>
      <c r="O92" s="27"/>
      <c r="P92" s="175">
        <f t="shared" ref="P92:P94" si="5">O92*H92</f>
        <v>0</v>
      </c>
      <c r="Q92" s="175">
        <v>0.0</v>
      </c>
      <c r="R92" s="175">
        <f t="shared" ref="R92:R94" si="6">Q92*H92</f>
        <v>0</v>
      </c>
      <c r="S92" s="175">
        <v>0.0</v>
      </c>
      <c r="T92" s="176">
        <f t="shared" ref="T92:T94" si="7">S92*H92</f>
        <v>0</v>
      </c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13" t="s">
        <v>152</v>
      </c>
      <c r="AS92" s="27"/>
      <c r="AT92" s="13" t="s">
        <v>141</v>
      </c>
      <c r="AU92" s="13" t="s">
        <v>17</v>
      </c>
      <c r="AV92" s="27"/>
      <c r="AW92" s="27"/>
      <c r="AX92" s="27"/>
      <c r="AY92" s="13" t="s">
        <v>134</v>
      </c>
      <c r="AZ92" s="27"/>
      <c r="BA92" s="27"/>
      <c r="BB92" s="27"/>
      <c r="BC92" s="27"/>
      <c r="BD92" s="27"/>
      <c r="BE92" s="177">
        <f t="shared" ref="BE92:BE94" si="8">IF(N92="základní",J92,0)</f>
        <v>0</v>
      </c>
      <c r="BF92" s="177">
        <f t="shared" ref="BF92:BF94" si="9">IF(N92="snížená",J92,0)</f>
        <v>0</v>
      </c>
      <c r="BG92" s="177">
        <f t="shared" ref="BG92:BG94" si="10">IF(N92="zákl. přenesená",J92,0)</f>
        <v>0</v>
      </c>
      <c r="BH92" s="177">
        <f t="shared" ref="BH92:BH94" si="11">IF(N92="sníž. přenesená",J92,0)</f>
        <v>0</v>
      </c>
      <c r="BI92" s="177">
        <f t="shared" ref="BI92:BI94" si="12">IF(N92="nulová",J92,0)</f>
        <v>0</v>
      </c>
      <c r="BJ92" s="13" t="s">
        <v>21</v>
      </c>
      <c r="BK92" s="177">
        <f t="shared" ref="BK92:BK94" si="13">ROUND(I92*H92,0)</f>
        <v>0</v>
      </c>
      <c r="BL92" s="13" t="s">
        <v>152</v>
      </c>
      <c r="BM92" s="13" t="s">
        <v>161</v>
      </c>
      <c r="BN92" s="27"/>
      <c r="BO92" s="27"/>
      <c r="BP92" s="27"/>
      <c r="BQ92" s="27"/>
      <c r="BR92" s="27"/>
    </row>
    <row r="93" ht="16.5" customHeight="1">
      <c r="A93" s="27"/>
      <c r="B93" s="29"/>
      <c r="C93" s="178" t="s">
        <v>17</v>
      </c>
      <c r="D93" s="178" t="s">
        <v>131</v>
      </c>
      <c r="E93" s="179" t="s">
        <v>166</v>
      </c>
      <c r="F93" s="180" t="s">
        <v>170</v>
      </c>
      <c r="G93" s="182" t="s">
        <v>174</v>
      </c>
      <c r="H93" s="184">
        <v>3.0</v>
      </c>
      <c r="I93" s="186"/>
      <c r="J93" s="187">
        <f t="shared" si="4"/>
        <v>0</v>
      </c>
      <c r="K93" s="180" t="s">
        <v>34</v>
      </c>
      <c r="L93" s="188"/>
      <c r="M93" s="190" t="s">
        <v>34</v>
      </c>
      <c r="N93" s="191" t="s">
        <v>63</v>
      </c>
      <c r="O93" s="27"/>
      <c r="P93" s="175">
        <f t="shared" si="5"/>
        <v>0</v>
      </c>
      <c r="Q93" s="175">
        <v>0.0</v>
      </c>
      <c r="R93" s="175">
        <f t="shared" si="6"/>
        <v>0</v>
      </c>
      <c r="S93" s="175">
        <v>0.0</v>
      </c>
      <c r="T93" s="176">
        <f t="shared" si="7"/>
        <v>0</v>
      </c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13" t="s">
        <v>186</v>
      </c>
      <c r="AS93" s="27"/>
      <c r="AT93" s="13" t="s">
        <v>131</v>
      </c>
      <c r="AU93" s="13" t="s">
        <v>17</v>
      </c>
      <c r="AV93" s="27"/>
      <c r="AW93" s="27"/>
      <c r="AX93" s="27"/>
      <c r="AY93" s="13" t="s">
        <v>134</v>
      </c>
      <c r="AZ93" s="27"/>
      <c r="BA93" s="27"/>
      <c r="BB93" s="27"/>
      <c r="BC93" s="27"/>
      <c r="BD93" s="27"/>
      <c r="BE93" s="177">
        <f t="shared" si="8"/>
        <v>0</v>
      </c>
      <c r="BF93" s="177">
        <f t="shared" si="9"/>
        <v>0</v>
      </c>
      <c r="BG93" s="177">
        <f t="shared" si="10"/>
        <v>0</v>
      </c>
      <c r="BH93" s="177">
        <f t="shared" si="11"/>
        <v>0</v>
      </c>
      <c r="BI93" s="177">
        <f t="shared" si="12"/>
        <v>0</v>
      </c>
      <c r="BJ93" s="13" t="s">
        <v>21</v>
      </c>
      <c r="BK93" s="177">
        <f t="shared" si="13"/>
        <v>0</v>
      </c>
      <c r="BL93" s="13" t="s">
        <v>186</v>
      </c>
      <c r="BM93" s="13" t="s">
        <v>187</v>
      </c>
      <c r="BN93" s="27"/>
      <c r="BO93" s="27"/>
      <c r="BP93" s="27"/>
      <c r="BQ93" s="27"/>
      <c r="BR93" s="27"/>
    </row>
    <row r="94" ht="16.5" customHeight="1">
      <c r="A94" s="27"/>
      <c r="B94" s="29"/>
      <c r="C94" s="166" t="s">
        <v>133</v>
      </c>
      <c r="D94" s="166" t="s">
        <v>141</v>
      </c>
      <c r="E94" s="167" t="s">
        <v>188</v>
      </c>
      <c r="F94" s="168" t="s">
        <v>189</v>
      </c>
      <c r="G94" s="169" t="s">
        <v>178</v>
      </c>
      <c r="H94" s="170">
        <v>1.0</v>
      </c>
      <c r="I94" s="171"/>
      <c r="J94" s="172">
        <f t="shared" si="4"/>
        <v>0</v>
      </c>
      <c r="K94" s="168" t="s">
        <v>149</v>
      </c>
      <c r="L94" s="29"/>
      <c r="M94" s="173" t="s">
        <v>34</v>
      </c>
      <c r="N94" s="174" t="s">
        <v>63</v>
      </c>
      <c r="O94" s="27"/>
      <c r="P94" s="175">
        <f t="shared" si="5"/>
        <v>0</v>
      </c>
      <c r="Q94" s="175">
        <v>0.0</v>
      </c>
      <c r="R94" s="175">
        <f t="shared" si="6"/>
        <v>0</v>
      </c>
      <c r="S94" s="175">
        <v>0.0</v>
      </c>
      <c r="T94" s="176">
        <f t="shared" si="7"/>
        <v>0</v>
      </c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13" t="s">
        <v>152</v>
      </c>
      <c r="AS94" s="27"/>
      <c r="AT94" s="13" t="s">
        <v>141</v>
      </c>
      <c r="AU94" s="13" t="s">
        <v>17</v>
      </c>
      <c r="AV94" s="27"/>
      <c r="AW94" s="27"/>
      <c r="AX94" s="27"/>
      <c r="AY94" s="13" t="s">
        <v>134</v>
      </c>
      <c r="AZ94" s="27"/>
      <c r="BA94" s="27"/>
      <c r="BB94" s="27"/>
      <c r="BC94" s="27"/>
      <c r="BD94" s="27"/>
      <c r="BE94" s="177">
        <f t="shared" si="8"/>
        <v>0</v>
      </c>
      <c r="BF94" s="177">
        <f t="shared" si="9"/>
        <v>0</v>
      </c>
      <c r="BG94" s="177">
        <f t="shared" si="10"/>
        <v>0</v>
      </c>
      <c r="BH94" s="177">
        <f t="shared" si="11"/>
        <v>0</v>
      </c>
      <c r="BI94" s="177">
        <f t="shared" si="12"/>
        <v>0</v>
      </c>
      <c r="BJ94" s="13" t="s">
        <v>21</v>
      </c>
      <c r="BK94" s="177">
        <f t="shared" si="13"/>
        <v>0</v>
      </c>
      <c r="BL94" s="13" t="s">
        <v>152</v>
      </c>
      <c r="BM94" s="13" t="s">
        <v>191</v>
      </c>
      <c r="BN94" s="27"/>
      <c r="BO94" s="27"/>
      <c r="BP94" s="27"/>
      <c r="BQ94" s="27"/>
      <c r="BR94" s="27"/>
    </row>
    <row r="95" ht="27.0" customHeight="1">
      <c r="A95" s="27"/>
      <c r="B95" s="29"/>
      <c r="C95" s="27"/>
      <c r="D95" s="192" t="s">
        <v>193</v>
      </c>
      <c r="E95" s="27"/>
      <c r="F95" s="193" t="s">
        <v>197</v>
      </c>
      <c r="G95" s="27"/>
      <c r="H95" s="27"/>
      <c r="I95" s="27"/>
      <c r="J95" s="27"/>
      <c r="K95" s="27"/>
      <c r="L95" s="29"/>
      <c r="M95" s="194"/>
      <c r="N95" s="27"/>
      <c r="O95" s="27"/>
      <c r="P95" s="27"/>
      <c r="Q95" s="27"/>
      <c r="R95" s="27"/>
      <c r="S95" s="27"/>
      <c r="T95" s="99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13" t="s">
        <v>193</v>
      </c>
      <c r="AU95" s="13" t="s">
        <v>17</v>
      </c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</row>
    <row r="96" ht="16.5" customHeight="1">
      <c r="A96" s="27"/>
      <c r="B96" s="29"/>
      <c r="C96" s="178" t="s">
        <v>175</v>
      </c>
      <c r="D96" s="178" t="s">
        <v>131</v>
      </c>
      <c r="E96" s="179" t="s">
        <v>208</v>
      </c>
      <c r="F96" s="180" t="s">
        <v>209</v>
      </c>
      <c r="G96" s="182" t="s">
        <v>178</v>
      </c>
      <c r="H96" s="184">
        <v>1.0</v>
      </c>
      <c r="I96" s="186"/>
      <c r="J96" s="187">
        <f t="shared" ref="J96:J106" si="14">ROUND(I96*H96,0)</f>
        <v>0</v>
      </c>
      <c r="K96" s="180" t="s">
        <v>34</v>
      </c>
      <c r="L96" s="188"/>
      <c r="M96" s="190" t="s">
        <v>34</v>
      </c>
      <c r="N96" s="191" t="s">
        <v>63</v>
      </c>
      <c r="O96" s="27"/>
      <c r="P96" s="175">
        <f t="shared" ref="P96:P106" si="15">O96*H96</f>
        <v>0</v>
      </c>
      <c r="Q96" s="175">
        <v>0.0</v>
      </c>
      <c r="R96" s="175">
        <f t="shared" ref="R96:R106" si="16">Q96*H96</f>
        <v>0</v>
      </c>
      <c r="S96" s="175">
        <v>0.0</v>
      </c>
      <c r="T96" s="176">
        <f t="shared" ref="T96:T106" si="17">S96*H96</f>
        <v>0</v>
      </c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13" t="s">
        <v>186</v>
      </c>
      <c r="AS96" s="27"/>
      <c r="AT96" s="13" t="s">
        <v>131</v>
      </c>
      <c r="AU96" s="13" t="s">
        <v>17</v>
      </c>
      <c r="AV96" s="27"/>
      <c r="AW96" s="27"/>
      <c r="AX96" s="27"/>
      <c r="AY96" s="13" t="s">
        <v>134</v>
      </c>
      <c r="AZ96" s="27"/>
      <c r="BA96" s="27"/>
      <c r="BB96" s="27"/>
      <c r="BC96" s="27"/>
      <c r="BD96" s="27"/>
      <c r="BE96" s="177">
        <f t="shared" ref="BE96:BE106" si="18">IF(N96="základní",J96,0)</f>
        <v>0</v>
      </c>
      <c r="BF96" s="177">
        <f t="shared" ref="BF96:BF106" si="19">IF(N96="snížená",J96,0)</f>
        <v>0</v>
      </c>
      <c r="BG96" s="177">
        <f t="shared" ref="BG96:BG106" si="20">IF(N96="zákl. přenesená",J96,0)</f>
        <v>0</v>
      </c>
      <c r="BH96" s="177">
        <f t="shared" ref="BH96:BH106" si="21">IF(N96="sníž. přenesená",J96,0)</f>
        <v>0</v>
      </c>
      <c r="BI96" s="177">
        <f t="shared" ref="BI96:BI106" si="22">IF(N96="nulová",J96,0)</f>
        <v>0</v>
      </c>
      <c r="BJ96" s="13" t="s">
        <v>21</v>
      </c>
      <c r="BK96" s="177">
        <f t="shared" ref="BK96:BK106" si="23">ROUND(I96*H96,0)</f>
        <v>0</v>
      </c>
      <c r="BL96" s="13" t="s">
        <v>186</v>
      </c>
      <c r="BM96" s="13" t="s">
        <v>229</v>
      </c>
      <c r="BN96" s="27"/>
      <c r="BO96" s="27"/>
      <c r="BP96" s="27"/>
      <c r="BQ96" s="27"/>
      <c r="BR96" s="27"/>
    </row>
    <row r="97" ht="16.5" customHeight="1">
      <c r="A97" s="27"/>
      <c r="B97" s="29"/>
      <c r="C97" s="178" t="s">
        <v>183</v>
      </c>
      <c r="D97" s="178" t="s">
        <v>131</v>
      </c>
      <c r="E97" s="179" t="s">
        <v>232</v>
      </c>
      <c r="F97" s="180" t="s">
        <v>234</v>
      </c>
      <c r="G97" s="182" t="s">
        <v>174</v>
      </c>
      <c r="H97" s="184">
        <v>6.0</v>
      </c>
      <c r="I97" s="186"/>
      <c r="J97" s="187">
        <f t="shared" si="14"/>
        <v>0</v>
      </c>
      <c r="K97" s="180" t="s">
        <v>149</v>
      </c>
      <c r="L97" s="188"/>
      <c r="M97" s="190" t="s">
        <v>34</v>
      </c>
      <c r="N97" s="191" t="s">
        <v>63</v>
      </c>
      <c r="O97" s="27"/>
      <c r="P97" s="175">
        <f t="shared" si="15"/>
        <v>0</v>
      </c>
      <c r="Q97" s="175">
        <v>0.0</v>
      </c>
      <c r="R97" s="175">
        <f t="shared" si="16"/>
        <v>0</v>
      </c>
      <c r="S97" s="175">
        <v>0.0</v>
      </c>
      <c r="T97" s="176">
        <f t="shared" si="17"/>
        <v>0</v>
      </c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13" t="s">
        <v>186</v>
      </c>
      <c r="AS97" s="27"/>
      <c r="AT97" s="13" t="s">
        <v>131</v>
      </c>
      <c r="AU97" s="13" t="s">
        <v>17</v>
      </c>
      <c r="AV97" s="27"/>
      <c r="AW97" s="27"/>
      <c r="AX97" s="27"/>
      <c r="AY97" s="13" t="s">
        <v>134</v>
      </c>
      <c r="AZ97" s="27"/>
      <c r="BA97" s="27"/>
      <c r="BB97" s="27"/>
      <c r="BC97" s="27"/>
      <c r="BD97" s="27"/>
      <c r="BE97" s="177">
        <f t="shared" si="18"/>
        <v>0</v>
      </c>
      <c r="BF97" s="177">
        <f t="shared" si="19"/>
        <v>0</v>
      </c>
      <c r="BG97" s="177">
        <f t="shared" si="20"/>
        <v>0</v>
      </c>
      <c r="BH97" s="177">
        <f t="shared" si="21"/>
        <v>0</v>
      </c>
      <c r="BI97" s="177">
        <f t="shared" si="22"/>
        <v>0</v>
      </c>
      <c r="BJ97" s="13" t="s">
        <v>21</v>
      </c>
      <c r="BK97" s="177">
        <f t="shared" si="23"/>
        <v>0</v>
      </c>
      <c r="BL97" s="13" t="s">
        <v>186</v>
      </c>
      <c r="BM97" s="13" t="s">
        <v>239</v>
      </c>
      <c r="BN97" s="27"/>
      <c r="BO97" s="27"/>
      <c r="BP97" s="27"/>
      <c r="BQ97" s="27"/>
      <c r="BR97" s="27"/>
    </row>
    <row r="98" ht="25.5" customHeight="1">
      <c r="A98" s="27"/>
      <c r="B98" s="29"/>
      <c r="C98" s="166" t="s">
        <v>192</v>
      </c>
      <c r="D98" s="166" t="s">
        <v>141</v>
      </c>
      <c r="E98" s="167" t="s">
        <v>240</v>
      </c>
      <c r="F98" s="168" t="s">
        <v>241</v>
      </c>
      <c r="G98" s="169" t="s">
        <v>146</v>
      </c>
      <c r="H98" s="170">
        <v>6.0</v>
      </c>
      <c r="I98" s="171"/>
      <c r="J98" s="172">
        <f t="shared" si="14"/>
        <v>0</v>
      </c>
      <c r="K98" s="168" t="s">
        <v>34</v>
      </c>
      <c r="L98" s="29"/>
      <c r="M98" s="173" t="s">
        <v>34</v>
      </c>
      <c r="N98" s="174" t="s">
        <v>63</v>
      </c>
      <c r="O98" s="27"/>
      <c r="P98" s="175">
        <f t="shared" si="15"/>
        <v>0</v>
      </c>
      <c r="Q98" s="175">
        <v>0.0</v>
      </c>
      <c r="R98" s="175">
        <f t="shared" si="16"/>
        <v>0</v>
      </c>
      <c r="S98" s="175">
        <v>0.0</v>
      </c>
      <c r="T98" s="176">
        <f t="shared" si="17"/>
        <v>0</v>
      </c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13" t="s">
        <v>152</v>
      </c>
      <c r="AS98" s="27"/>
      <c r="AT98" s="13" t="s">
        <v>141</v>
      </c>
      <c r="AU98" s="13" t="s">
        <v>17</v>
      </c>
      <c r="AV98" s="27"/>
      <c r="AW98" s="27"/>
      <c r="AX98" s="27"/>
      <c r="AY98" s="13" t="s">
        <v>134</v>
      </c>
      <c r="AZ98" s="27"/>
      <c r="BA98" s="27"/>
      <c r="BB98" s="27"/>
      <c r="BC98" s="27"/>
      <c r="BD98" s="27"/>
      <c r="BE98" s="177">
        <f t="shared" si="18"/>
        <v>0</v>
      </c>
      <c r="BF98" s="177">
        <f t="shared" si="19"/>
        <v>0</v>
      </c>
      <c r="BG98" s="177">
        <f t="shared" si="20"/>
        <v>0</v>
      </c>
      <c r="BH98" s="177">
        <f t="shared" si="21"/>
        <v>0</v>
      </c>
      <c r="BI98" s="177">
        <f t="shared" si="22"/>
        <v>0</v>
      </c>
      <c r="BJ98" s="13" t="s">
        <v>21</v>
      </c>
      <c r="BK98" s="177">
        <f t="shared" si="23"/>
        <v>0</v>
      </c>
      <c r="BL98" s="13" t="s">
        <v>152</v>
      </c>
      <c r="BM98" s="13" t="s">
        <v>247</v>
      </c>
      <c r="BN98" s="27"/>
      <c r="BO98" s="27"/>
      <c r="BP98" s="27"/>
      <c r="BQ98" s="27"/>
      <c r="BR98" s="27"/>
    </row>
    <row r="99" ht="16.5" customHeight="1">
      <c r="A99" s="27"/>
      <c r="B99" s="29"/>
      <c r="C99" s="178" t="s">
        <v>199</v>
      </c>
      <c r="D99" s="178" t="s">
        <v>131</v>
      </c>
      <c r="E99" s="179" t="s">
        <v>248</v>
      </c>
      <c r="F99" s="180" t="s">
        <v>249</v>
      </c>
      <c r="G99" s="182" t="s">
        <v>174</v>
      </c>
      <c r="H99" s="184">
        <v>2.0</v>
      </c>
      <c r="I99" s="186"/>
      <c r="J99" s="187">
        <f t="shared" si="14"/>
        <v>0</v>
      </c>
      <c r="K99" s="180" t="s">
        <v>34</v>
      </c>
      <c r="L99" s="188"/>
      <c r="M99" s="190" t="s">
        <v>34</v>
      </c>
      <c r="N99" s="191" t="s">
        <v>63</v>
      </c>
      <c r="O99" s="27"/>
      <c r="P99" s="175">
        <f t="shared" si="15"/>
        <v>0</v>
      </c>
      <c r="Q99" s="175">
        <v>0.0</v>
      </c>
      <c r="R99" s="175">
        <f t="shared" si="16"/>
        <v>0</v>
      </c>
      <c r="S99" s="175">
        <v>0.0</v>
      </c>
      <c r="T99" s="176">
        <f t="shared" si="17"/>
        <v>0</v>
      </c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13" t="s">
        <v>186</v>
      </c>
      <c r="AS99" s="27"/>
      <c r="AT99" s="13" t="s">
        <v>131</v>
      </c>
      <c r="AU99" s="13" t="s">
        <v>17</v>
      </c>
      <c r="AV99" s="27"/>
      <c r="AW99" s="27"/>
      <c r="AX99" s="27"/>
      <c r="AY99" s="13" t="s">
        <v>134</v>
      </c>
      <c r="AZ99" s="27"/>
      <c r="BA99" s="27"/>
      <c r="BB99" s="27"/>
      <c r="BC99" s="27"/>
      <c r="BD99" s="27"/>
      <c r="BE99" s="177">
        <f t="shared" si="18"/>
        <v>0</v>
      </c>
      <c r="BF99" s="177">
        <f t="shared" si="19"/>
        <v>0</v>
      </c>
      <c r="BG99" s="177">
        <f t="shared" si="20"/>
        <v>0</v>
      </c>
      <c r="BH99" s="177">
        <f t="shared" si="21"/>
        <v>0</v>
      </c>
      <c r="BI99" s="177">
        <f t="shared" si="22"/>
        <v>0</v>
      </c>
      <c r="BJ99" s="13" t="s">
        <v>21</v>
      </c>
      <c r="BK99" s="177">
        <f t="shared" si="23"/>
        <v>0</v>
      </c>
      <c r="BL99" s="13" t="s">
        <v>186</v>
      </c>
      <c r="BM99" s="13" t="s">
        <v>255</v>
      </c>
      <c r="BN99" s="27"/>
      <c r="BO99" s="27"/>
      <c r="BP99" s="27"/>
      <c r="BQ99" s="27"/>
      <c r="BR99" s="27"/>
    </row>
    <row r="100" ht="16.5" customHeight="1">
      <c r="A100" s="27"/>
      <c r="B100" s="29"/>
      <c r="C100" s="178" t="s">
        <v>205</v>
      </c>
      <c r="D100" s="178" t="s">
        <v>131</v>
      </c>
      <c r="E100" s="179" t="s">
        <v>256</v>
      </c>
      <c r="F100" s="180" t="s">
        <v>257</v>
      </c>
      <c r="G100" s="182" t="s">
        <v>174</v>
      </c>
      <c r="H100" s="184">
        <v>2.0</v>
      </c>
      <c r="I100" s="186"/>
      <c r="J100" s="187">
        <f t="shared" si="14"/>
        <v>0</v>
      </c>
      <c r="K100" s="180" t="s">
        <v>149</v>
      </c>
      <c r="L100" s="188"/>
      <c r="M100" s="190" t="s">
        <v>34</v>
      </c>
      <c r="N100" s="191" t="s">
        <v>63</v>
      </c>
      <c r="O100" s="27"/>
      <c r="P100" s="175">
        <f t="shared" si="15"/>
        <v>0</v>
      </c>
      <c r="Q100" s="175">
        <v>0.0</v>
      </c>
      <c r="R100" s="175">
        <f t="shared" si="16"/>
        <v>0</v>
      </c>
      <c r="S100" s="175">
        <v>0.0</v>
      </c>
      <c r="T100" s="176">
        <f t="shared" si="17"/>
        <v>0</v>
      </c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13" t="s">
        <v>186</v>
      </c>
      <c r="AS100" s="27"/>
      <c r="AT100" s="13" t="s">
        <v>131</v>
      </c>
      <c r="AU100" s="13" t="s">
        <v>17</v>
      </c>
      <c r="AV100" s="27"/>
      <c r="AW100" s="27"/>
      <c r="AX100" s="27"/>
      <c r="AY100" s="13" t="s">
        <v>134</v>
      </c>
      <c r="AZ100" s="27"/>
      <c r="BA100" s="27"/>
      <c r="BB100" s="27"/>
      <c r="BC100" s="27"/>
      <c r="BD100" s="27"/>
      <c r="BE100" s="177">
        <f t="shared" si="18"/>
        <v>0</v>
      </c>
      <c r="BF100" s="177">
        <f t="shared" si="19"/>
        <v>0</v>
      </c>
      <c r="BG100" s="177">
        <f t="shared" si="20"/>
        <v>0</v>
      </c>
      <c r="BH100" s="177">
        <f t="shared" si="21"/>
        <v>0</v>
      </c>
      <c r="BI100" s="177">
        <f t="shared" si="22"/>
        <v>0</v>
      </c>
      <c r="BJ100" s="13" t="s">
        <v>21</v>
      </c>
      <c r="BK100" s="177">
        <f t="shared" si="23"/>
        <v>0</v>
      </c>
      <c r="BL100" s="13" t="s">
        <v>186</v>
      </c>
      <c r="BM100" s="13" t="s">
        <v>262</v>
      </c>
      <c r="BN100" s="27"/>
      <c r="BO100" s="27"/>
      <c r="BP100" s="27"/>
      <c r="BQ100" s="27"/>
      <c r="BR100" s="27"/>
    </row>
    <row r="101" ht="16.5" customHeight="1">
      <c r="A101" s="27"/>
      <c r="B101" s="29"/>
      <c r="C101" s="166" t="s">
        <v>211</v>
      </c>
      <c r="D101" s="166" t="s">
        <v>141</v>
      </c>
      <c r="E101" s="167" t="s">
        <v>263</v>
      </c>
      <c r="F101" s="168" t="s">
        <v>264</v>
      </c>
      <c r="G101" s="169" t="s">
        <v>146</v>
      </c>
      <c r="H101" s="170">
        <v>6.0</v>
      </c>
      <c r="I101" s="171"/>
      <c r="J101" s="172">
        <f t="shared" si="14"/>
        <v>0</v>
      </c>
      <c r="K101" s="168" t="s">
        <v>149</v>
      </c>
      <c r="L101" s="29"/>
      <c r="M101" s="173" t="s">
        <v>34</v>
      </c>
      <c r="N101" s="174" t="s">
        <v>63</v>
      </c>
      <c r="O101" s="27"/>
      <c r="P101" s="175">
        <f t="shared" si="15"/>
        <v>0</v>
      </c>
      <c r="Q101" s="175">
        <v>0.0</v>
      </c>
      <c r="R101" s="175">
        <f t="shared" si="16"/>
        <v>0</v>
      </c>
      <c r="S101" s="175">
        <v>0.0</v>
      </c>
      <c r="T101" s="176">
        <f t="shared" si="17"/>
        <v>0</v>
      </c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13" t="s">
        <v>152</v>
      </c>
      <c r="AS101" s="27"/>
      <c r="AT101" s="13" t="s">
        <v>141</v>
      </c>
      <c r="AU101" s="13" t="s">
        <v>17</v>
      </c>
      <c r="AV101" s="27"/>
      <c r="AW101" s="27"/>
      <c r="AX101" s="27"/>
      <c r="AY101" s="13" t="s">
        <v>134</v>
      </c>
      <c r="AZ101" s="27"/>
      <c r="BA101" s="27"/>
      <c r="BB101" s="27"/>
      <c r="BC101" s="27"/>
      <c r="BD101" s="27"/>
      <c r="BE101" s="177">
        <f t="shared" si="18"/>
        <v>0</v>
      </c>
      <c r="BF101" s="177">
        <f t="shared" si="19"/>
        <v>0</v>
      </c>
      <c r="BG101" s="177">
        <f t="shared" si="20"/>
        <v>0</v>
      </c>
      <c r="BH101" s="177">
        <f t="shared" si="21"/>
        <v>0</v>
      </c>
      <c r="BI101" s="177">
        <f t="shared" si="22"/>
        <v>0</v>
      </c>
      <c r="BJ101" s="13" t="s">
        <v>21</v>
      </c>
      <c r="BK101" s="177">
        <f t="shared" si="23"/>
        <v>0</v>
      </c>
      <c r="BL101" s="13" t="s">
        <v>152</v>
      </c>
      <c r="BM101" s="13" t="s">
        <v>265</v>
      </c>
      <c r="BN101" s="27"/>
      <c r="BO101" s="27"/>
      <c r="BP101" s="27"/>
      <c r="BQ101" s="27"/>
      <c r="BR101" s="27"/>
    </row>
    <row r="102" ht="16.5" customHeight="1">
      <c r="A102" s="27"/>
      <c r="B102" s="29"/>
      <c r="C102" s="178" t="s">
        <v>44</v>
      </c>
      <c r="D102" s="178" t="s">
        <v>131</v>
      </c>
      <c r="E102" s="179" t="s">
        <v>266</v>
      </c>
      <c r="F102" s="180" t="s">
        <v>267</v>
      </c>
      <c r="G102" s="182" t="s">
        <v>174</v>
      </c>
      <c r="H102" s="184">
        <v>6.0</v>
      </c>
      <c r="I102" s="186"/>
      <c r="J102" s="187">
        <f t="shared" si="14"/>
        <v>0</v>
      </c>
      <c r="K102" s="180" t="s">
        <v>34</v>
      </c>
      <c r="L102" s="188"/>
      <c r="M102" s="190" t="s">
        <v>34</v>
      </c>
      <c r="N102" s="191" t="s">
        <v>63</v>
      </c>
      <c r="O102" s="27"/>
      <c r="P102" s="175">
        <f t="shared" si="15"/>
        <v>0</v>
      </c>
      <c r="Q102" s="175">
        <v>0.0</v>
      </c>
      <c r="R102" s="175">
        <f t="shared" si="16"/>
        <v>0</v>
      </c>
      <c r="S102" s="175">
        <v>0.0</v>
      </c>
      <c r="T102" s="176">
        <f t="shared" si="17"/>
        <v>0</v>
      </c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13" t="s">
        <v>186</v>
      </c>
      <c r="AS102" s="27"/>
      <c r="AT102" s="13" t="s">
        <v>131</v>
      </c>
      <c r="AU102" s="13" t="s">
        <v>17</v>
      </c>
      <c r="AV102" s="27"/>
      <c r="AW102" s="27"/>
      <c r="AX102" s="27"/>
      <c r="AY102" s="13" t="s">
        <v>134</v>
      </c>
      <c r="AZ102" s="27"/>
      <c r="BA102" s="27"/>
      <c r="BB102" s="27"/>
      <c r="BC102" s="27"/>
      <c r="BD102" s="27"/>
      <c r="BE102" s="177">
        <f t="shared" si="18"/>
        <v>0</v>
      </c>
      <c r="BF102" s="177">
        <f t="shared" si="19"/>
        <v>0</v>
      </c>
      <c r="BG102" s="177">
        <f t="shared" si="20"/>
        <v>0</v>
      </c>
      <c r="BH102" s="177">
        <f t="shared" si="21"/>
        <v>0</v>
      </c>
      <c r="BI102" s="177">
        <f t="shared" si="22"/>
        <v>0</v>
      </c>
      <c r="BJ102" s="13" t="s">
        <v>21</v>
      </c>
      <c r="BK102" s="177">
        <f t="shared" si="23"/>
        <v>0</v>
      </c>
      <c r="BL102" s="13" t="s">
        <v>186</v>
      </c>
      <c r="BM102" s="13" t="s">
        <v>269</v>
      </c>
      <c r="BN102" s="27"/>
      <c r="BO102" s="27"/>
      <c r="BP102" s="27"/>
      <c r="BQ102" s="27"/>
      <c r="BR102" s="27"/>
    </row>
    <row r="103" ht="25.5" customHeight="1">
      <c r="A103" s="27"/>
      <c r="B103" s="29"/>
      <c r="C103" s="166" t="s">
        <v>218</v>
      </c>
      <c r="D103" s="166" t="s">
        <v>141</v>
      </c>
      <c r="E103" s="167" t="s">
        <v>270</v>
      </c>
      <c r="F103" s="168" t="s">
        <v>271</v>
      </c>
      <c r="G103" s="169" t="s">
        <v>146</v>
      </c>
      <c r="H103" s="170">
        <v>18.0</v>
      </c>
      <c r="I103" s="171"/>
      <c r="J103" s="172">
        <f t="shared" si="14"/>
        <v>0</v>
      </c>
      <c r="K103" s="168" t="s">
        <v>149</v>
      </c>
      <c r="L103" s="29"/>
      <c r="M103" s="173" t="s">
        <v>34</v>
      </c>
      <c r="N103" s="174" t="s">
        <v>63</v>
      </c>
      <c r="O103" s="27"/>
      <c r="P103" s="175">
        <f t="shared" si="15"/>
        <v>0</v>
      </c>
      <c r="Q103" s="175">
        <v>0.0</v>
      </c>
      <c r="R103" s="175">
        <f t="shared" si="16"/>
        <v>0</v>
      </c>
      <c r="S103" s="175">
        <v>0.0</v>
      </c>
      <c r="T103" s="176">
        <f t="shared" si="17"/>
        <v>0</v>
      </c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13" t="s">
        <v>152</v>
      </c>
      <c r="AS103" s="27"/>
      <c r="AT103" s="13" t="s">
        <v>141</v>
      </c>
      <c r="AU103" s="13" t="s">
        <v>17</v>
      </c>
      <c r="AV103" s="27"/>
      <c r="AW103" s="27"/>
      <c r="AX103" s="27"/>
      <c r="AY103" s="13" t="s">
        <v>134</v>
      </c>
      <c r="AZ103" s="27"/>
      <c r="BA103" s="27"/>
      <c r="BB103" s="27"/>
      <c r="BC103" s="27"/>
      <c r="BD103" s="27"/>
      <c r="BE103" s="177">
        <f t="shared" si="18"/>
        <v>0</v>
      </c>
      <c r="BF103" s="177">
        <f t="shared" si="19"/>
        <v>0</v>
      </c>
      <c r="BG103" s="177">
        <f t="shared" si="20"/>
        <v>0</v>
      </c>
      <c r="BH103" s="177">
        <f t="shared" si="21"/>
        <v>0</v>
      </c>
      <c r="BI103" s="177">
        <f t="shared" si="22"/>
        <v>0</v>
      </c>
      <c r="BJ103" s="13" t="s">
        <v>21</v>
      </c>
      <c r="BK103" s="177">
        <f t="shared" si="23"/>
        <v>0</v>
      </c>
      <c r="BL103" s="13" t="s">
        <v>152</v>
      </c>
      <c r="BM103" s="13" t="s">
        <v>272</v>
      </c>
      <c r="BN103" s="27"/>
      <c r="BO103" s="27"/>
      <c r="BP103" s="27"/>
      <c r="BQ103" s="27"/>
      <c r="BR103" s="27"/>
    </row>
    <row r="104" ht="16.5" customHeight="1">
      <c r="A104" s="27"/>
      <c r="B104" s="29"/>
      <c r="C104" s="178" t="s">
        <v>222</v>
      </c>
      <c r="D104" s="178" t="s">
        <v>131</v>
      </c>
      <c r="E104" s="179" t="s">
        <v>273</v>
      </c>
      <c r="F104" s="180" t="s">
        <v>274</v>
      </c>
      <c r="G104" s="182" t="s">
        <v>174</v>
      </c>
      <c r="H104" s="184">
        <v>18.0</v>
      </c>
      <c r="I104" s="186"/>
      <c r="J104" s="187">
        <f t="shared" si="14"/>
        <v>0</v>
      </c>
      <c r="K104" s="180" t="s">
        <v>149</v>
      </c>
      <c r="L104" s="188"/>
      <c r="M104" s="190" t="s">
        <v>34</v>
      </c>
      <c r="N104" s="191" t="s">
        <v>63</v>
      </c>
      <c r="O104" s="27"/>
      <c r="P104" s="175">
        <f t="shared" si="15"/>
        <v>0</v>
      </c>
      <c r="Q104" s="175">
        <v>0.0</v>
      </c>
      <c r="R104" s="175">
        <f t="shared" si="16"/>
        <v>0</v>
      </c>
      <c r="S104" s="175">
        <v>0.0</v>
      </c>
      <c r="T104" s="176">
        <f t="shared" si="17"/>
        <v>0</v>
      </c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13" t="s">
        <v>186</v>
      </c>
      <c r="AS104" s="27"/>
      <c r="AT104" s="13" t="s">
        <v>131</v>
      </c>
      <c r="AU104" s="13" t="s">
        <v>17</v>
      </c>
      <c r="AV104" s="27"/>
      <c r="AW104" s="27"/>
      <c r="AX104" s="27"/>
      <c r="AY104" s="13" t="s">
        <v>134</v>
      </c>
      <c r="AZ104" s="27"/>
      <c r="BA104" s="27"/>
      <c r="BB104" s="27"/>
      <c r="BC104" s="27"/>
      <c r="BD104" s="27"/>
      <c r="BE104" s="177">
        <f t="shared" si="18"/>
        <v>0</v>
      </c>
      <c r="BF104" s="177">
        <f t="shared" si="19"/>
        <v>0</v>
      </c>
      <c r="BG104" s="177">
        <f t="shared" si="20"/>
        <v>0</v>
      </c>
      <c r="BH104" s="177">
        <f t="shared" si="21"/>
        <v>0</v>
      </c>
      <c r="BI104" s="177">
        <f t="shared" si="22"/>
        <v>0</v>
      </c>
      <c r="BJ104" s="13" t="s">
        <v>21</v>
      </c>
      <c r="BK104" s="177">
        <f t="shared" si="23"/>
        <v>0</v>
      </c>
      <c r="BL104" s="13" t="s">
        <v>186</v>
      </c>
      <c r="BM104" s="13" t="s">
        <v>275</v>
      </c>
      <c r="BN104" s="27"/>
      <c r="BO104" s="27"/>
      <c r="BP104" s="27"/>
      <c r="BQ104" s="27"/>
      <c r="BR104" s="27"/>
    </row>
    <row r="105" ht="25.5" customHeight="1">
      <c r="A105" s="27"/>
      <c r="B105" s="29"/>
      <c r="C105" s="178" t="s">
        <v>226</v>
      </c>
      <c r="D105" s="178" t="s">
        <v>131</v>
      </c>
      <c r="E105" s="179" t="s">
        <v>276</v>
      </c>
      <c r="F105" s="180" t="s">
        <v>277</v>
      </c>
      <c r="G105" s="182" t="s">
        <v>278</v>
      </c>
      <c r="H105" s="184">
        <v>12.0</v>
      </c>
      <c r="I105" s="186"/>
      <c r="J105" s="187">
        <f t="shared" si="14"/>
        <v>0</v>
      </c>
      <c r="K105" s="180" t="s">
        <v>149</v>
      </c>
      <c r="L105" s="188"/>
      <c r="M105" s="190" t="s">
        <v>34</v>
      </c>
      <c r="N105" s="191" t="s">
        <v>63</v>
      </c>
      <c r="O105" s="27"/>
      <c r="P105" s="175">
        <f t="shared" si="15"/>
        <v>0</v>
      </c>
      <c r="Q105" s="175">
        <v>0.0</v>
      </c>
      <c r="R105" s="175">
        <f t="shared" si="16"/>
        <v>0</v>
      </c>
      <c r="S105" s="175">
        <v>0.0</v>
      </c>
      <c r="T105" s="176">
        <f t="shared" si="17"/>
        <v>0</v>
      </c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13" t="s">
        <v>186</v>
      </c>
      <c r="AS105" s="27"/>
      <c r="AT105" s="13" t="s">
        <v>131</v>
      </c>
      <c r="AU105" s="13" t="s">
        <v>17</v>
      </c>
      <c r="AV105" s="27"/>
      <c r="AW105" s="27"/>
      <c r="AX105" s="27"/>
      <c r="AY105" s="13" t="s">
        <v>134</v>
      </c>
      <c r="AZ105" s="27"/>
      <c r="BA105" s="27"/>
      <c r="BB105" s="27"/>
      <c r="BC105" s="27"/>
      <c r="BD105" s="27"/>
      <c r="BE105" s="177">
        <f t="shared" si="18"/>
        <v>0</v>
      </c>
      <c r="BF105" s="177">
        <f t="shared" si="19"/>
        <v>0</v>
      </c>
      <c r="BG105" s="177">
        <f t="shared" si="20"/>
        <v>0</v>
      </c>
      <c r="BH105" s="177">
        <f t="shared" si="21"/>
        <v>0</v>
      </c>
      <c r="BI105" s="177">
        <f t="shared" si="22"/>
        <v>0</v>
      </c>
      <c r="BJ105" s="13" t="s">
        <v>21</v>
      </c>
      <c r="BK105" s="177">
        <f t="shared" si="23"/>
        <v>0</v>
      </c>
      <c r="BL105" s="13" t="s">
        <v>186</v>
      </c>
      <c r="BM105" s="13" t="s">
        <v>279</v>
      </c>
      <c r="BN105" s="27"/>
      <c r="BO105" s="27"/>
      <c r="BP105" s="27"/>
      <c r="BQ105" s="27"/>
      <c r="BR105" s="27"/>
    </row>
    <row r="106" ht="25.5" customHeight="1">
      <c r="A106" s="27"/>
      <c r="B106" s="29"/>
      <c r="C106" s="166" t="s">
        <v>231</v>
      </c>
      <c r="D106" s="166" t="s">
        <v>141</v>
      </c>
      <c r="E106" s="167" t="s">
        <v>280</v>
      </c>
      <c r="F106" s="168" t="s">
        <v>281</v>
      </c>
      <c r="G106" s="169" t="s">
        <v>282</v>
      </c>
      <c r="H106" s="170">
        <v>1323.0</v>
      </c>
      <c r="I106" s="171"/>
      <c r="J106" s="172">
        <f t="shared" si="14"/>
        <v>0</v>
      </c>
      <c r="K106" s="168" t="s">
        <v>149</v>
      </c>
      <c r="L106" s="29"/>
      <c r="M106" s="173" t="s">
        <v>34</v>
      </c>
      <c r="N106" s="174" t="s">
        <v>63</v>
      </c>
      <c r="O106" s="27"/>
      <c r="P106" s="175">
        <f t="shared" si="15"/>
        <v>0</v>
      </c>
      <c r="Q106" s="175">
        <v>0.0</v>
      </c>
      <c r="R106" s="175">
        <f t="shared" si="16"/>
        <v>0</v>
      </c>
      <c r="S106" s="175">
        <v>0.0</v>
      </c>
      <c r="T106" s="176">
        <f t="shared" si="17"/>
        <v>0</v>
      </c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13" t="s">
        <v>152</v>
      </c>
      <c r="AS106" s="27"/>
      <c r="AT106" s="13" t="s">
        <v>141</v>
      </c>
      <c r="AU106" s="13" t="s">
        <v>17</v>
      </c>
      <c r="AV106" s="27"/>
      <c r="AW106" s="27"/>
      <c r="AX106" s="27"/>
      <c r="AY106" s="13" t="s">
        <v>134</v>
      </c>
      <c r="AZ106" s="27"/>
      <c r="BA106" s="27"/>
      <c r="BB106" s="27"/>
      <c r="BC106" s="27"/>
      <c r="BD106" s="27"/>
      <c r="BE106" s="177">
        <f t="shared" si="18"/>
        <v>0</v>
      </c>
      <c r="BF106" s="177">
        <f t="shared" si="19"/>
        <v>0</v>
      </c>
      <c r="BG106" s="177">
        <f t="shared" si="20"/>
        <v>0</v>
      </c>
      <c r="BH106" s="177">
        <f t="shared" si="21"/>
        <v>0</v>
      </c>
      <c r="BI106" s="177">
        <f t="shared" si="22"/>
        <v>0</v>
      </c>
      <c r="BJ106" s="13" t="s">
        <v>21</v>
      </c>
      <c r="BK106" s="177">
        <f t="shared" si="23"/>
        <v>0</v>
      </c>
      <c r="BL106" s="13" t="s">
        <v>152</v>
      </c>
      <c r="BM106" s="13" t="s">
        <v>283</v>
      </c>
      <c r="BN106" s="27"/>
      <c r="BO106" s="27"/>
      <c r="BP106" s="27"/>
      <c r="BQ106" s="27"/>
      <c r="BR106" s="27"/>
    </row>
    <row r="107" ht="27.0" customHeight="1">
      <c r="A107" s="27"/>
      <c r="B107" s="29"/>
      <c r="C107" s="27"/>
      <c r="D107" s="192" t="s">
        <v>193</v>
      </c>
      <c r="E107" s="27"/>
      <c r="F107" s="193" t="s">
        <v>284</v>
      </c>
      <c r="G107" s="27"/>
      <c r="H107" s="27"/>
      <c r="I107" s="27"/>
      <c r="J107" s="27"/>
      <c r="K107" s="27"/>
      <c r="L107" s="29"/>
      <c r="M107" s="194"/>
      <c r="N107" s="27"/>
      <c r="O107" s="27"/>
      <c r="P107" s="27"/>
      <c r="Q107" s="27"/>
      <c r="R107" s="27"/>
      <c r="S107" s="27"/>
      <c r="T107" s="99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13" t="s">
        <v>193</v>
      </c>
      <c r="AU107" s="13" t="s">
        <v>17</v>
      </c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</row>
    <row r="108" ht="13.5" customHeight="1">
      <c r="A108" s="199"/>
      <c r="B108" s="200"/>
      <c r="C108" s="199"/>
      <c r="D108" s="192" t="s">
        <v>285</v>
      </c>
      <c r="E108" s="201" t="s">
        <v>34</v>
      </c>
      <c r="F108" s="202" t="s">
        <v>286</v>
      </c>
      <c r="G108" s="199"/>
      <c r="H108" s="203">
        <v>1713.0</v>
      </c>
      <c r="I108" s="199"/>
      <c r="J108" s="199"/>
      <c r="K108" s="199"/>
      <c r="L108" s="200"/>
      <c r="M108" s="204"/>
      <c r="N108" s="199"/>
      <c r="O108" s="199"/>
      <c r="P108" s="199"/>
      <c r="Q108" s="199"/>
      <c r="R108" s="199"/>
      <c r="S108" s="199"/>
      <c r="T108" s="205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201" t="s">
        <v>285</v>
      </c>
      <c r="AU108" s="201" t="s">
        <v>17</v>
      </c>
      <c r="AV108" s="199" t="s">
        <v>17</v>
      </c>
      <c r="AW108" s="199" t="s">
        <v>56</v>
      </c>
      <c r="AX108" s="199" t="s">
        <v>106</v>
      </c>
      <c r="AY108" s="201" t="s">
        <v>134</v>
      </c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9"/>
      <c r="BQ108" s="199"/>
      <c r="BR108" s="199"/>
    </row>
    <row r="109" ht="13.5" customHeight="1">
      <c r="A109" s="199"/>
      <c r="B109" s="200"/>
      <c r="C109" s="199"/>
      <c r="D109" s="192" t="s">
        <v>285</v>
      </c>
      <c r="E109" s="201" t="s">
        <v>34</v>
      </c>
      <c r="F109" s="202" t="s">
        <v>287</v>
      </c>
      <c r="G109" s="199"/>
      <c r="H109" s="203">
        <v>-366.0</v>
      </c>
      <c r="I109" s="199"/>
      <c r="J109" s="199"/>
      <c r="K109" s="199"/>
      <c r="L109" s="200"/>
      <c r="M109" s="204"/>
      <c r="N109" s="199"/>
      <c r="O109" s="199"/>
      <c r="P109" s="199"/>
      <c r="Q109" s="199"/>
      <c r="R109" s="199"/>
      <c r="S109" s="199"/>
      <c r="T109" s="205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201" t="s">
        <v>285</v>
      </c>
      <c r="AU109" s="201" t="s">
        <v>17</v>
      </c>
      <c r="AV109" s="199" t="s">
        <v>17</v>
      </c>
      <c r="AW109" s="199" t="s">
        <v>56</v>
      </c>
      <c r="AX109" s="199" t="s">
        <v>106</v>
      </c>
      <c r="AY109" s="201" t="s">
        <v>134</v>
      </c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</row>
    <row r="110" ht="13.5" customHeight="1">
      <c r="A110" s="199"/>
      <c r="B110" s="200"/>
      <c r="C110" s="199"/>
      <c r="D110" s="192" t="s">
        <v>285</v>
      </c>
      <c r="E110" s="201" t="s">
        <v>34</v>
      </c>
      <c r="F110" s="202" t="s">
        <v>288</v>
      </c>
      <c r="G110" s="199"/>
      <c r="H110" s="203">
        <v>-24.0</v>
      </c>
      <c r="I110" s="199"/>
      <c r="J110" s="199"/>
      <c r="K110" s="199"/>
      <c r="L110" s="200"/>
      <c r="M110" s="204"/>
      <c r="N110" s="199"/>
      <c r="O110" s="199"/>
      <c r="P110" s="199"/>
      <c r="Q110" s="199"/>
      <c r="R110" s="199"/>
      <c r="S110" s="199"/>
      <c r="T110" s="205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201" t="s">
        <v>285</v>
      </c>
      <c r="AU110" s="201" t="s">
        <v>17</v>
      </c>
      <c r="AV110" s="199" t="s">
        <v>17</v>
      </c>
      <c r="AW110" s="199" t="s">
        <v>56</v>
      </c>
      <c r="AX110" s="199" t="s">
        <v>106</v>
      </c>
      <c r="AY110" s="201" t="s">
        <v>134</v>
      </c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9"/>
      <c r="BR110" s="199"/>
    </row>
    <row r="111" ht="13.5" customHeight="1">
      <c r="A111" s="206"/>
      <c r="B111" s="207"/>
      <c r="C111" s="206"/>
      <c r="D111" s="192" t="s">
        <v>285</v>
      </c>
      <c r="E111" s="208" t="s">
        <v>34</v>
      </c>
      <c r="F111" s="209" t="s">
        <v>289</v>
      </c>
      <c r="G111" s="206"/>
      <c r="H111" s="210">
        <v>1323.0</v>
      </c>
      <c r="I111" s="206"/>
      <c r="J111" s="206"/>
      <c r="K111" s="206"/>
      <c r="L111" s="207"/>
      <c r="M111" s="211"/>
      <c r="N111" s="206"/>
      <c r="O111" s="206"/>
      <c r="P111" s="206"/>
      <c r="Q111" s="206"/>
      <c r="R111" s="206"/>
      <c r="S111" s="206"/>
      <c r="T111" s="212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8" t="s">
        <v>285</v>
      </c>
      <c r="AU111" s="208" t="s">
        <v>17</v>
      </c>
      <c r="AV111" s="206" t="s">
        <v>175</v>
      </c>
      <c r="AW111" s="206" t="s">
        <v>56</v>
      </c>
      <c r="AX111" s="206" t="s">
        <v>21</v>
      </c>
      <c r="AY111" s="208" t="s">
        <v>134</v>
      </c>
      <c r="AZ111" s="206"/>
      <c r="BA111" s="206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</row>
    <row r="112" ht="25.5" customHeight="1">
      <c r="A112" s="27"/>
      <c r="B112" s="29"/>
      <c r="C112" s="166" t="s">
        <v>22</v>
      </c>
      <c r="D112" s="166" t="s">
        <v>141</v>
      </c>
      <c r="E112" s="167" t="s">
        <v>290</v>
      </c>
      <c r="F112" s="168" t="s">
        <v>291</v>
      </c>
      <c r="G112" s="169" t="s">
        <v>282</v>
      </c>
      <c r="H112" s="170">
        <v>390.0</v>
      </c>
      <c r="I112" s="171"/>
      <c r="J112" s="172">
        <f>ROUND(I112*H112,0)</f>
        <v>0</v>
      </c>
      <c r="K112" s="168" t="s">
        <v>149</v>
      </c>
      <c r="L112" s="29"/>
      <c r="M112" s="173" t="s">
        <v>34</v>
      </c>
      <c r="N112" s="174" t="s">
        <v>63</v>
      </c>
      <c r="O112" s="27"/>
      <c r="P112" s="175">
        <f>O112*H112</f>
        <v>0</v>
      </c>
      <c r="Q112" s="175">
        <v>0.0</v>
      </c>
      <c r="R112" s="175">
        <f>Q112*H112</f>
        <v>0</v>
      </c>
      <c r="S112" s="175">
        <v>0.0</v>
      </c>
      <c r="T112" s="176">
        <f>S112*H112</f>
        <v>0</v>
      </c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13" t="s">
        <v>152</v>
      </c>
      <c r="AS112" s="27"/>
      <c r="AT112" s="13" t="s">
        <v>141</v>
      </c>
      <c r="AU112" s="13" t="s">
        <v>17</v>
      </c>
      <c r="AV112" s="27"/>
      <c r="AW112" s="27"/>
      <c r="AX112" s="27"/>
      <c r="AY112" s="13" t="s">
        <v>134</v>
      </c>
      <c r="AZ112" s="27"/>
      <c r="BA112" s="27"/>
      <c r="BB112" s="27"/>
      <c r="BC112" s="27"/>
      <c r="BD112" s="27"/>
      <c r="BE112" s="177">
        <f>IF(N112="základní",J112,0)</f>
        <v>0</v>
      </c>
      <c r="BF112" s="177">
        <f>IF(N112="snížená",J112,0)</f>
        <v>0</v>
      </c>
      <c r="BG112" s="177">
        <f>IF(N112="zákl. přenesená",J112,0)</f>
        <v>0</v>
      </c>
      <c r="BH112" s="177">
        <f>IF(N112="sníž. přenesená",J112,0)</f>
        <v>0</v>
      </c>
      <c r="BI112" s="177">
        <f>IF(N112="nulová",J112,0)</f>
        <v>0</v>
      </c>
      <c r="BJ112" s="13" t="s">
        <v>21</v>
      </c>
      <c r="BK112" s="177">
        <f>ROUND(I112*H112,0)</f>
        <v>0</v>
      </c>
      <c r="BL112" s="13" t="s">
        <v>152</v>
      </c>
      <c r="BM112" s="13" t="s">
        <v>292</v>
      </c>
      <c r="BN112" s="27"/>
      <c r="BO112" s="27"/>
      <c r="BP112" s="27"/>
      <c r="BQ112" s="27"/>
      <c r="BR112" s="27"/>
    </row>
    <row r="113" ht="27.0" customHeight="1">
      <c r="A113" s="27"/>
      <c r="B113" s="29"/>
      <c r="C113" s="27"/>
      <c r="D113" s="192" t="s">
        <v>193</v>
      </c>
      <c r="E113" s="27"/>
      <c r="F113" s="193" t="s">
        <v>293</v>
      </c>
      <c r="G113" s="27"/>
      <c r="H113" s="27"/>
      <c r="I113" s="27"/>
      <c r="J113" s="27"/>
      <c r="K113" s="27"/>
      <c r="L113" s="29"/>
      <c r="M113" s="194"/>
      <c r="N113" s="27"/>
      <c r="O113" s="27"/>
      <c r="P113" s="27"/>
      <c r="Q113" s="27"/>
      <c r="R113" s="27"/>
      <c r="S113" s="27"/>
      <c r="T113" s="99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13" t="s">
        <v>193</v>
      </c>
      <c r="AU113" s="13" t="s">
        <v>17</v>
      </c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</row>
    <row r="114" ht="13.5" customHeight="1">
      <c r="A114" s="199"/>
      <c r="B114" s="200"/>
      <c r="C114" s="199"/>
      <c r="D114" s="192" t="s">
        <v>285</v>
      </c>
      <c r="E114" s="201" t="s">
        <v>34</v>
      </c>
      <c r="F114" s="202" t="s">
        <v>294</v>
      </c>
      <c r="G114" s="199"/>
      <c r="H114" s="203">
        <v>366.0</v>
      </c>
      <c r="I114" s="199"/>
      <c r="J114" s="199"/>
      <c r="K114" s="199"/>
      <c r="L114" s="200"/>
      <c r="M114" s="204"/>
      <c r="N114" s="199"/>
      <c r="O114" s="199"/>
      <c r="P114" s="199"/>
      <c r="Q114" s="199"/>
      <c r="R114" s="199"/>
      <c r="S114" s="199"/>
      <c r="T114" s="205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201" t="s">
        <v>285</v>
      </c>
      <c r="AU114" s="201" t="s">
        <v>17</v>
      </c>
      <c r="AV114" s="199" t="s">
        <v>17</v>
      </c>
      <c r="AW114" s="199" t="s">
        <v>56</v>
      </c>
      <c r="AX114" s="199" t="s">
        <v>106</v>
      </c>
      <c r="AY114" s="201" t="s">
        <v>134</v>
      </c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</row>
    <row r="115" ht="13.5" customHeight="1">
      <c r="A115" s="199"/>
      <c r="B115" s="200"/>
      <c r="C115" s="199"/>
      <c r="D115" s="192" t="s">
        <v>285</v>
      </c>
      <c r="E115" s="201" t="s">
        <v>34</v>
      </c>
      <c r="F115" s="202" t="s">
        <v>295</v>
      </c>
      <c r="G115" s="199"/>
      <c r="H115" s="203">
        <v>24.0</v>
      </c>
      <c r="I115" s="199"/>
      <c r="J115" s="199"/>
      <c r="K115" s="199"/>
      <c r="L115" s="200"/>
      <c r="M115" s="204"/>
      <c r="N115" s="199"/>
      <c r="O115" s="199"/>
      <c r="P115" s="199"/>
      <c r="Q115" s="199"/>
      <c r="R115" s="199"/>
      <c r="S115" s="199"/>
      <c r="T115" s="205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201" t="s">
        <v>285</v>
      </c>
      <c r="AU115" s="201" t="s">
        <v>17</v>
      </c>
      <c r="AV115" s="199" t="s">
        <v>17</v>
      </c>
      <c r="AW115" s="199" t="s">
        <v>56</v>
      </c>
      <c r="AX115" s="199" t="s">
        <v>106</v>
      </c>
      <c r="AY115" s="201" t="s">
        <v>134</v>
      </c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</row>
    <row r="116" ht="13.5" customHeight="1">
      <c r="A116" s="206"/>
      <c r="B116" s="207"/>
      <c r="C116" s="206"/>
      <c r="D116" s="192" t="s">
        <v>285</v>
      </c>
      <c r="E116" s="208" t="s">
        <v>34</v>
      </c>
      <c r="F116" s="209" t="s">
        <v>289</v>
      </c>
      <c r="G116" s="206"/>
      <c r="H116" s="210">
        <v>390.0</v>
      </c>
      <c r="I116" s="206"/>
      <c r="J116" s="206"/>
      <c r="K116" s="206"/>
      <c r="L116" s="207"/>
      <c r="M116" s="211"/>
      <c r="N116" s="206"/>
      <c r="O116" s="206"/>
      <c r="P116" s="206"/>
      <c r="Q116" s="206"/>
      <c r="R116" s="206"/>
      <c r="S116" s="206"/>
      <c r="T116" s="212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8" t="s">
        <v>285</v>
      </c>
      <c r="AU116" s="208" t="s">
        <v>17</v>
      </c>
      <c r="AV116" s="206" t="s">
        <v>175</v>
      </c>
      <c r="AW116" s="206" t="s">
        <v>56</v>
      </c>
      <c r="AX116" s="206" t="s">
        <v>21</v>
      </c>
      <c r="AY116" s="208" t="s">
        <v>134</v>
      </c>
      <c r="AZ116" s="206"/>
      <c r="BA116" s="206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</row>
    <row r="117" ht="16.5" customHeight="1">
      <c r="A117" s="27"/>
      <c r="B117" s="29"/>
      <c r="C117" s="178" t="s">
        <v>243</v>
      </c>
      <c r="D117" s="178" t="s">
        <v>131</v>
      </c>
      <c r="E117" s="179" t="s">
        <v>296</v>
      </c>
      <c r="F117" s="180" t="s">
        <v>297</v>
      </c>
      <c r="G117" s="182" t="s">
        <v>282</v>
      </c>
      <c r="H117" s="184">
        <v>1765.0</v>
      </c>
      <c r="I117" s="186"/>
      <c r="J117" s="187">
        <f>ROUND(I117*H117,0)</f>
        <v>0</v>
      </c>
      <c r="K117" s="180" t="s">
        <v>34</v>
      </c>
      <c r="L117" s="188"/>
      <c r="M117" s="190" t="s">
        <v>34</v>
      </c>
      <c r="N117" s="191" t="s">
        <v>63</v>
      </c>
      <c r="O117" s="27"/>
      <c r="P117" s="175">
        <f>O117*H117</f>
        <v>0</v>
      </c>
      <c r="Q117" s="175">
        <v>0.0</v>
      </c>
      <c r="R117" s="175">
        <f>Q117*H117</f>
        <v>0</v>
      </c>
      <c r="S117" s="175">
        <v>0.0</v>
      </c>
      <c r="T117" s="176">
        <f>S117*H117</f>
        <v>0</v>
      </c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13" t="s">
        <v>186</v>
      </c>
      <c r="AS117" s="27"/>
      <c r="AT117" s="13" t="s">
        <v>131</v>
      </c>
      <c r="AU117" s="13" t="s">
        <v>17</v>
      </c>
      <c r="AV117" s="27"/>
      <c r="AW117" s="27"/>
      <c r="AX117" s="27"/>
      <c r="AY117" s="13" t="s">
        <v>134</v>
      </c>
      <c r="AZ117" s="27"/>
      <c r="BA117" s="27"/>
      <c r="BB117" s="27"/>
      <c r="BC117" s="27"/>
      <c r="BD117" s="27"/>
      <c r="BE117" s="177">
        <f>IF(N117="základní",J117,0)</f>
        <v>0</v>
      </c>
      <c r="BF117" s="177">
        <f>IF(N117="snížená",J117,0)</f>
        <v>0</v>
      </c>
      <c r="BG117" s="177">
        <f>IF(N117="zákl. přenesená",J117,0)</f>
        <v>0</v>
      </c>
      <c r="BH117" s="177">
        <f>IF(N117="sníž. přenesená",J117,0)</f>
        <v>0</v>
      </c>
      <c r="BI117" s="177">
        <f>IF(N117="nulová",J117,0)</f>
        <v>0</v>
      </c>
      <c r="BJ117" s="13" t="s">
        <v>21</v>
      </c>
      <c r="BK117" s="177">
        <f>ROUND(I117*H117,0)</f>
        <v>0</v>
      </c>
      <c r="BL117" s="13" t="s">
        <v>186</v>
      </c>
      <c r="BM117" s="13" t="s">
        <v>298</v>
      </c>
      <c r="BN117" s="27"/>
      <c r="BO117" s="27"/>
      <c r="BP117" s="27"/>
      <c r="BQ117" s="27"/>
      <c r="BR117" s="27"/>
    </row>
    <row r="118" ht="27.0" customHeight="1">
      <c r="A118" s="27"/>
      <c r="B118" s="29"/>
      <c r="C118" s="27"/>
      <c r="D118" s="192" t="s">
        <v>193</v>
      </c>
      <c r="E118" s="27"/>
      <c r="F118" s="193" t="s">
        <v>299</v>
      </c>
      <c r="G118" s="27"/>
      <c r="H118" s="27"/>
      <c r="I118" s="27"/>
      <c r="J118" s="27"/>
      <c r="K118" s="27"/>
      <c r="L118" s="29"/>
      <c r="M118" s="194"/>
      <c r="N118" s="27"/>
      <c r="O118" s="27"/>
      <c r="P118" s="27"/>
      <c r="Q118" s="27"/>
      <c r="R118" s="27"/>
      <c r="S118" s="27"/>
      <c r="T118" s="99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13" t="s">
        <v>193</v>
      </c>
      <c r="AU118" s="13" t="s">
        <v>17</v>
      </c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</row>
    <row r="119" ht="16.5" customHeight="1">
      <c r="A119" s="27"/>
      <c r="B119" s="29"/>
      <c r="C119" s="166" t="s">
        <v>252</v>
      </c>
      <c r="D119" s="166" t="s">
        <v>141</v>
      </c>
      <c r="E119" s="167" t="s">
        <v>300</v>
      </c>
      <c r="F119" s="168" t="s">
        <v>301</v>
      </c>
      <c r="G119" s="169" t="s">
        <v>146</v>
      </c>
      <c r="H119" s="170">
        <v>381.0</v>
      </c>
      <c r="I119" s="171"/>
      <c r="J119" s="172">
        <f>ROUND(I119*H119,0)</f>
        <v>0</v>
      </c>
      <c r="K119" s="168" t="s">
        <v>149</v>
      </c>
      <c r="L119" s="29"/>
      <c r="M119" s="173" t="s">
        <v>34</v>
      </c>
      <c r="N119" s="174" t="s">
        <v>63</v>
      </c>
      <c r="O119" s="27"/>
      <c r="P119" s="175">
        <f>O119*H119</f>
        <v>0</v>
      </c>
      <c r="Q119" s="175">
        <v>0.0</v>
      </c>
      <c r="R119" s="175">
        <f>Q119*H119</f>
        <v>0</v>
      </c>
      <c r="S119" s="175">
        <v>0.0</v>
      </c>
      <c r="T119" s="176">
        <f>S119*H119</f>
        <v>0</v>
      </c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13" t="s">
        <v>152</v>
      </c>
      <c r="AS119" s="27"/>
      <c r="AT119" s="13" t="s">
        <v>141</v>
      </c>
      <c r="AU119" s="13" t="s">
        <v>17</v>
      </c>
      <c r="AV119" s="27"/>
      <c r="AW119" s="27"/>
      <c r="AX119" s="27"/>
      <c r="AY119" s="13" t="s">
        <v>134</v>
      </c>
      <c r="AZ119" s="27"/>
      <c r="BA119" s="27"/>
      <c r="BB119" s="27"/>
      <c r="BC119" s="27"/>
      <c r="BD119" s="27"/>
      <c r="BE119" s="177">
        <f>IF(N119="základní",J119,0)</f>
        <v>0</v>
      </c>
      <c r="BF119" s="177">
        <f>IF(N119="snížená",J119,0)</f>
        <v>0</v>
      </c>
      <c r="BG119" s="177">
        <f>IF(N119="zákl. přenesená",J119,0)</f>
        <v>0</v>
      </c>
      <c r="BH119" s="177">
        <f>IF(N119="sníž. přenesená",J119,0)</f>
        <v>0</v>
      </c>
      <c r="BI119" s="177">
        <f>IF(N119="nulová",J119,0)</f>
        <v>0</v>
      </c>
      <c r="BJ119" s="13" t="s">
        <v>21</v>
      </c>
      <c r="BK119" s="177">
        <f>ROUND(I119*H119,0)</f>
        <v>0</v>
      </c>
      <c r="BL119" s="13" t="s">
        <v>152</v>
      </c>
      <c r="BM119" s="13" t="s">
        <v>302</v>
      </c>
      <c r="BN119" s="27"/>
      <c r="BO119" s="27"/>
      <c r="BP119" s="27"/>
      <c r="BQ119" s="27"/>
      <c r="BR119" s="27"/>
    </row>
    <row r="120" ht="27.0" customHeight="1">
      <c r="A120" s="27"/>
      <c r="B120" s="29"/>
      <c r="C120" s="27"/>
      <c r="D120" s="192" t="s">
        <v>193</v>
      </c>
      <c r="E120" s="27"/>
      <c r="F120" s="193" t="s">
        <v>303</v>
      </c>
      <c r="G120" s="27"/>
      <c r="H120" s="27"/>
      <c r="I120" s="27"/>
      <c r="J120" s="27"/>
      <c r="K120" s="27"/>
      <c r="L120" s="29"/>
      <c r="M120" s="194"/>
      <c r="N120" s="27"/>
      <c r="O120" s="27"/>
      <c r="P120" s="27"/>
      <c r="Q120" s="27"/>
      <c r="R120" s="27"/>
      <c r="S120" s="27"/>
      <c r="T120" s="99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13" t="s">
        <v>193</v>
      </c>
      <c r="AU120" s="13" t="s">
        <v>17</v>
      </c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</row>
    <row r="121" ht="16.5" customHeight="1">
      <c r="A121" s="27"/>
      <c r="B121" s="29"/>
      <c r="C121" s="178" t="s">
        <v>259</v>
      </c>
      <c r="D121" s="178" t="s">
        <v>131</v>
      </c>
      <c r="E121" s="179" t="s">
        <v>304</v>
      </c>
      <c r="F121" s="180" t="s">
        <v>305</v>
      </c>
      <c r="G121" s="182" t="s">
        <v>174</v>
      </c>
      <c r="H121" s="184">
        <v>381.0</v>
      </c>
      <c r="I121" s="186"/>
      <c r="J121" s="187">
        <f t="shared" ref="J121:J126" si="24">ROUND(I121*H121,0)</f>
        <v>0</v>
      </c>
      <c r="K121" s="180" t="s">
        <v>34</v>
      </c>
      <c r="L121" s="188"/>
      <c r="M121" s="190" t="s">
        <v>34</v>
      </c>
      <c r="N121" s="191" t="s">
        <v>63</v>
      </c>
      <c r="O121" s="27"/>
      <c r="P121" s="175">
        <f t="shared" ref="P121:P126" si="25">O121*H121</f>
        <v>0</v>
      </c>
      <c r="Q121" s="175">
        <v>0.0</v>
      </c>
      <c r="R121" s="175">
        <f t="shared" ref="R121:R126" si="26">Q121*H121</f>
        <v>0</v>
      </c>
      <c r="S121" s="175">
        <v>0.0</v>
      </c>
      <c r="T121" s="176">
        <f t="shared" ref="T121:T126" si="27">S121*H121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13" t="s">
        <v>306</v>
      </c>
      <c r="AS121" s="27"/>
      <c r="AT121" s="13" t="s">
        <v>131</v>
      </c>
      <c r="AU121" s="13" t="s">
        <v>17</v>
      </c>
      <c r="AV121" s="27"/>
      <c r="AW121" s="27"/>
      <c r="AX121" s="27"/>
      <c r="AY121" s="13" t="s">
        <v>134</v>
      </c>
      <c r="AZ121" s="27"/>
      <c r="BA121" s="27"/>
      <c r="BB121" s="27"/>
      <c r="BC121" s="27"/>
      <c r="BD121" s="27"/>
      <c r="BE121" s="177">
        <f t="shared" ref="BE121:BE126" si="28">IF(N121="základní",J121,0)</f>
        <v>0</v>
      </c>
      <c r="BF121" s="177">
        <f t="shared" ref="BF121:BF126" si="29">IF(N121="snížená",J121,0)</f>
        <v>0</v>
      </c>
      <c r="BG121" s="177">
        <f t="shared" ref="BG121:BG126" si="30">IF(N121="zákl. přenesená",J121,0)</f>
        <v>0</v>
      </c>
      <c r="BH121" s="177">
        <f t="shared" ref="BH121:BH126" si="31">IF(N121="sníž. přenesená",J121,0)</f>
        <v>0</v>
      </c>
      <c r="BI121" s="177">
        <f t="shared" ref="BI121:BI126" si="32">IF(N121="nulová",J121,0)</f>
        <v>0</v>
      </c>
      <c r="BJ121" s="13" t="s">
        <v>21</v>
      </c>
      <c r="BK121" s="177">
        <f t="shared" ref="BK121:BK126" si="33">ROUND(I121*H121,0)</f>
        <v>0</v>
      </c>
      <c r="BL121" s="13" t="s">
        <v>152</v>
      </c>
      <c r="BM121" s="13" t="s">
        <v>307</v>
      </c>
      <c r="BN121" s="27"/>
      <c r="BO121" s="27"/>
      <c r="BP121" s="27"/>
      <c r="BQ121" s="27"/>
      <c r="BR121" s="27"/>
    </row>
    <row r="122" ht="25.5" customHeight="1">
      <c r="A122" s="27"/>
      <c r="B122" s="29"/>
      <c r="C122" s="166" t="s">
        <v>308</v>
      </c>
      <c r="D122" s="166" t="s">
        <v>141</v>
      </c>
      <c r="E122" s="167" t="s">
        <v>309</v>
      </c>
      <c r="F122" s="168" t="s">
        <v>310</v>
      </c>
      <c r="G122" s="169" t="s">
        <v>282</v>
      </c>
      <c r="H122" s="170">
        <v>1765.0</v>
      </c>
      <c r="I122" s="171"/>
      <c r="J122" s="172">
        <f t="shared" si="24"/>
        <v>0</v>
      </c>
      <c r="K122" s="168" t="s">
        <v>149</v>
      </c>
      <c r="L122" s="29"/>
      <c r="M122" s="173" t="s">
        <v>34</v>
      </c>
      <c r="N122" s="174" t="s">
        <v>63</v>
      </c>
      <c r="O122" s="27"/>
      <c r="P122" s="175">
        <f t="shared" si="25"/>
        <v>0</v>
      </c>
      <c r="Q122" s="175">
        <v>0.0</v>
      </c>
      <c r="R122" s="175">
        <f t="shared" si="26"/>
        <v>0</v>
      </c>
      <c r="S122" s="175">
        <v>0.0</v>
      </c>
      <c r="T122" s="176">
        <f t="shared" si="27"/>
        <v>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13" t="s">
        <v>152</v>
      </c>
      <c r="AS122" s="27"/>
      <c r="AT122" s="13" t="s">
        <v>141</v>
      </c>
      <c r="AU122" s="13" t="s">
        <v>17</v>
      </c>
      <c r="AV122" s="27"/>
      <c r="AW122" s="27"/>
      <c r="AX122" s="27"/>
      <c r="AY122" s="13" t="s">
        <v>134</v>
      </c>
      <c r="AZ122" s="27"/>
      <c r="BA122" s="27"/>
      <c r="BB122" s="27"/>
      <c r="BC122" s="27"/>
      <c r="BD122" s="27"/>
      <c r="BE122" s="177">
        <f t="shared" si="28"/>
        <v>0</v>
      </c>
      <c r="BF122" s="177">
        <f t="shared" si="29"/>
        <v>0</v>
      </c>
      <c r="BG122" s="177">
        <f t="shared" si="30"/>
        <v>0</v>
      </c>
      <c r="BH122" s="177">
        <f t="shared" si="31"/>
        <v>0</v>
      </c>
      <c r="BI122" s="177">
        <f t="shared" si="32"/>
        <v>0</v>
      </c>
      <c r="BJ122" s="13" t="s">
        <v>21</v>
      </c>
      <c r="BK122" s="177">
        <f t="shared" si="33"/>
        <v>0</v>
      </c>
      <c r="BL122" s="13" t="s">
        <v>152</v>
      </c>
      <c r="BM122" s="13" t="s">
        <v>311</v>
      </c>
      <c r="BN122" s="27"/>
      <c r="BO122" s="27"/>
      <c r="BP122" s="27"/>
      <c r="BQ122" s="27"/>
      <c r="BR122" s="27"/>
    </row>
    <row r="123" ht="25.5" customHeight="1">
      <c r="A123" s="27"/>
      <c r="B123" s="29"/>
      <c r="C123" s="166" t="s">
        <v>312</v>
      </c>
      <c r="D123" s="166" t="s">
        <v>141</v>
      </c>
      <c r="E123" s="167" t="s">
        <v>313</v>
      </c>
      <c r="F123" s="168" t="s">
        <v>314</v>
      </c>
      <c r="G123" s="169" t="s">
        <v>282</v>
      </c>
      <c r="H123" s="170">
        <v>1765.0</v>
      </c>
      <c r="I123" s="171"/>
      <c r="J123" s="172">
        <f t="shared" si="24"/>
        <v>0</v>
      </c>
      <c r="K123" s="168" t="s">
        <v>149</v>
      </c>
      <c r="L123" s="29"/>
      <c r="M123" s="173" t="s">
        <v>34</v>
      </c>
      <c r="N123" s="174" t="s">
        <v>63</v>
      </c>
      <c r="O123" s="27"/>
      <c r="P123" s="175">
        <f t="shared" si="25"/>
        <v>0</v>
      </c>
      <c r="Q123" s="175">
        <v>0.0</v>
      </c>
      <c r="R123" s="175">
        <f t="shared" si="26"/>
        <v>0</v>
      </c>
      <c r="S123" s="175">
        <v>0.0</v>
      </c>
      <c r="T123" s="176">
        <f t="shared" si="27"/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13" t="s">
        <v>152</v>
      </c>
      <c r="AS123" s="27"/>
      <c r="AT123" s="13" t="s">
        <v>141</v>
      </c>
      <c r="AU123" s="13" t="s">
        <v>17</v>
      </c>
      <c r="AV123" s="27"/>
      <c r="AW123" s="27"/>
      <c r="AX123" s="27"/>
      <c r="AY123" s="13" t="s">
        <v>134</v>
      </c>
      <c r="AZ123" s="27"/>
      <c r="BA123" s="27"/>
      <c r="BB123" s="27"/>
      <c r="BC123" s="27"/>
      <c r="BD123" s="27"/>
      <c r="BE123" s="177">
        <f t="shared" si="28"/>
        <v>0</v>
      </c>
      <c r="BF123" s="177">
        <f t="shared" si="29"/>
        <v>0</v>
      </c>
      <c r="BG123" s="177">
        <f t="shared" si="30"/>
        <v>0</v>
      </c>
      <c r="BH123" s="177">
        <f t="shared" si="31"/>
        <v>0</v>
      </c>
      <c r="BI123" s="177">
        <f t="shared" si="32"/>
        <v>0</v>
      </c>
      <c r="BJ123" s="13" t="s">
        <v>21</v>
      </c>
      <c r="BK123" s="177">
        <f t="shared" si="33"/>
        <v>0</v>
      </c>
      <c r="BL123" s="13" t="s">
        <v>152</v>
      </c>
      <c r="BM123" s="13" t="s">
        <v>317</v>
      </c>
      <c r="BN123" s="27"/>
      <c r="BO123" s="27"/>
      <c r="BP123" s="27"/>
      <c r="BQ123" s="27"/>
      <c r="BR123" s="27"/>
    </row>
    <row r="124" ht="16.5" customHeight="1">
      <c r="A124" s="27"/>
      <c r="B124" s="29"/>
      <c r="C124" s="166" t="s">
        <v>16</v>
      </c>
      <c r="D124" s="166" t="s">
        <v>141</v>
      </c>
      <c r="E124" s="167" t="s">
        <v>318</v>
      </c>
      <c r="F124" s="168" t="s">
        <v>319</v>
      </c>
      <c r="G124" s="169" t="s">
        <v>174</v>
      </c>
      <c r="H124" s="170">
        <v>3.0</v>
      </c>
      <c r="I124" s="171"/>
      <c r="J124" s="172">
        <f t="shared" si="24"/>
        <v>0</v>
      </c>
      <c r="K124" s="168" t="s">
        <v>34</v>
      </c>
      <c r="L124" s="29"/>
      <c r="M124" s="173" t="s">
        <v>34</v>
      </c>
      <c r="N124" s="174" t="s">
        <v>63</v>
      </c>
      <c r="O124" s="27"/>
      <c r="P124" s="175">
        <f t="shared" si="25"/>
        <v>0</v>
      </c>
      <c r="Q124" s="175">
        <v>0.0</v>
      </c>
      <c r="R124" s="175">
        <f t="shared" si="26"/>
        <v>0</v>
      </c>
      <c r="S124" s="175">
        <v>0.0</v>
      </c>
      <c r="T124" s="176">
        <f t="shared" si="27"/>
        <v>0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13" t="s">
        <v>167</v>
      </c>
      <c r="AS124" s="27"/>
      <c r="AT124" s="13" t="s">
        <v>141</v>
      </c>
      <c r="AU124" s="13" t="s">
        <v>17</v>
      </c>
      <c r="AV124" s="27"/>
      <c r="AW124" s="27"/>
      <c r="AX124" s="27"/>
      <c r="AY124" s="13" t="s">
        <v>134</v>
      </c>
      <c r="AZ124" s="27"/>
      <c r="BA124" s="27"/>
      <c r="BB124" s="27"/>
      <c r="BC124" s="27"/>
      <c r="BD124" s="27"/>
      <c r="BE124" s="177">
        <f t="shared" si="28"/>
        <v>0</v>
      </c>
      <c r="BF124" s="177">
        <f t="shared" si="29"/>
        <v>0</v>
      </c>
      <c r="BG124" s="177">
        <f t="shared" si="30"/>
        <v>0</v>
      </c>
      <c r="BH124" s="177">
        <f t="shared" si="31"/>
        <v>0</v>
      </c>
      <c r="BI124" s="177">
        <f t="shared" si="32"/>
        <v>0</v>
      </c>
      <c r="BJ124" s="13" t="s">
        <v>21</v>
      </c>
      <c r="BK124" s="177">
        <f t="shared" si="33"/>
        <v>0</v>
      </c>
      <c r="BL124" s="13" t="s">
        <v>167</v>
      </c>
      <c r="BM124" s="13" t="s">
        <v>320</v>
      </c>
      <c r="BN124" s="27"/>
      <c r="BO124" s="27"/>
      <c r="BP124" s="27"/>
      <c r="BQ124" s="27"/>
      <c r="BR124" s="27"/>
    </row>
    <row r="125" ht="16.5" customHeight="1">
      <c r="A125" s="27"/>
      <c r="B125" s="29"/>
      <c r="C125" s="166" t="s">
        <v>321</v>
      </c>
      <c r="D125" s="166" t="s">
        <v>141</v>
      </c>
      <c r="E125" s="167" t="s">
        <v>322</v>
      </c>
      <c r="F125" s="168" t="s">
        <v>323</v>
      </c>
      <c r="G125" s="169" t="s">
        <v>146</v>
      </c>
      <c r="H125" s="170">
        <v>3.0</v>
      </c>
      <c r="I125" s="171"/>
      <c r="J125" s="172">
        <f t="shared" si="24"/>
        <v>0</v>
      </c>
      <c r="K125" s="168" t="s">
        <v>34</v>
      </c>
      <c r="L125" s="29"/>
      <c r="M125" s="173" t="s">
        <v>34</v>
      </c>
      <c r="N125" s="174" t="s">
        <v>63</v>
      </c>
      <c r="O125" s="27"/>
      <c r="P125" s="175">
        <f t="shared" si="25"/>
        <v>0</v>
      </c>
      <c r="Q125" s="175">
        <v>0.0</v>
      </c>
      <c r="R125" s="175">
        <f t="shared" si="26"/>
        <v>0</v>
      </c>
      <c r="S125" s="175">
        <v>0.0</v>
      </c>
      <c r="T125" s="176">
        <f t="shared" si="27"/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13" t="s">
        <v>152</v>
      </c>
      <c r="AS125" s="27"/>
      <c r="AT125" s="13" t="s">
        <v>141</v>
      </c>
      <c r="AU125" s="13" t="s">
        <v>17</v>
      </c>
      <c r="AV125" s="27"/>
      <c r="AW125" s="27"/>
      <c r="AX125" s="27"/>
      <c r="AY125" s="13" t="s">
        <v>134</v>
      </c>
      <c r="AZ125" s="27"/>
      <c r="BA125" s="27"/>
      <c r="BB125" s="27"/>
      <c r="BC125" s="27"/>
      <c r="BD125" s="27"/>
      <c r="BE125" s="177">
        <f t="shared" si="28"/>
        <v>0</v>
      </c>
      <c r="BF125" s="177">
        <f t="shared" si="29"/>
        <v>0</v>
      </c>
      <c r="BG125" s="177">
        <f t="shared" si="30"/>
        <v>0</v>
      </c>
      <c r="BH125" s="177">
        <f t="shared" si="31"/>
        <v>0</v>
      </c>
      <c r="BI125" s="177">
        <f t="shared" si="32"/>
        <v>0</v>
      </c>
      <c r="BJ125" s="13" t="s">
        <v>21</v>
      </c>
      <c r="BK125" s="177">
        <f t="shared" si="33"/>
        <v>0</v>
      </c>
      <c r="BL125" s="13" t="s">
        <v>152</v>
      </c>
      <c r="BM125" s="13" t="s">
        <v>327</v>
      </c>
      <c r="BN125" s="27"/>
      <c r="BO125" s="27"/>
      <c r="BP125" s="27"/>
      <c r="BQ125" s="27"/>
      <c r="BR125" s="27"/>
    </row>
    <row r="126" ht="16.5" customHeight="1">
      <c r="A126" s="27"/>
      <c r="B126" s="29"/>
      <c r="C126" s="166" t="s">
        <v>328</v>
      </c>
      <c r="D126" s="166" t="s">
        <v>141</v>
      </c>
      <c r="E126" s="167" t="s">
        <v>329</v>
      </c>
      <c r="F126" s="168" t="s">
        <v>330</v>
      </c>
      <c r="G126" s="169" t="s">
        <v>146</v>
      </c>
      <c r="H126" s="170">
        <v>3.0</v>
      </c>
      <c r="I126" s="171"/>
      <c r="J126" s="172">
        <f t="shared" si="24"/>
        <v>0</v>
      </c>
      <c r="K126" s="168" t="s">
        <v>149</v>
      </c>
      <c r="L126" s="29"/>
      <c r="M126" s="173" t="s">
        <v>34</v>
      </c>
      <c r="N126" s="174" t="s">
        <v>63</v>
      </c>
      <c r="O126" s="27"/>
      <c r="P126" s="175">
        <f t="shared" si="25"/>
        <v>0</v>
      </c>
      <c r="Q126" s="175">
        <v>0.0</v>
      </c>
      <c r="R126" s="175">
        <f t="shared" si="26"/>
        <v>0</v>
      </c>
      <c r="S126" s="175">
        <v>0.0</v>
      </c>
      <c r="T126" s="176">
        <f t="shared" si="27"/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13" t="s">
        <v>152</v>
      </c>
      <c r="AS126" s="27"/>
      <c r="AT126" s="13" t="s">
        <v>141</v>
      </c>
      <c r="AU126" s="13" t="s">
        <v>17</v>
      </c>
      <c r="AV126" s="27"/>
      <c r="AW126" s="27"/>
      <c r="AX126" s="27"/>
      <c r="AY126" s="13" t="s">
        <v>134</v>
      </c>
      <c r="AZ126" s="27"/>
      <c r="BA126" s="27"/>
      <c r="BB126" s="27"/>
      <c r="BC126" s="27"/>
      <c r="BD126" s="27"/>
      <c r="BE126" s="177">
        <f t="shared" si="28"/>
        <v>0</v>
      </c>
      <c r="BF126" s="177">
        <f t="shared" si="29"/>
        <v>0</v>
      </c>
      <c r="BG126" s="177">
        <f t="shared" si="30"/>
        <v>0</v>
      </c>
      <c r="BH126" s="177">
        <f t="shared" si="31"/>
        <v>0</v>
      </c>
      <c r="BI126" s="177">
        <f t="shared" si="32"/>
        <v>0</v>
      </c>
      <c r="BJ126" s="13" t="s">
        <v>21</v>
      </c>
      <c r="BK126" s="177">
        <f t="shared" si="33"/>
        <v>0</v>
      </c>
      <c r="BL126" s="13" t="s">
        <v>152</v>
      </c>
      <c r="BM126" s="13" t="s">
        <v>334</v>
      </c>
      <c r="BN126" s="27"/>
      <c r="BO126" s="27"/>
      <c r="BP126" s="27"/>
      <c r="BQ126" s="27"/>
      <c r="BR126" s="27"/>
    </row>
    <row r="127" ht="27.0" customHeight="1">
      <c r="A127" s="27"/>
      <c r="B127" s="29"/>
      <c r="C127" s="27"/>
      <c r="D127" s="192" t="s">
        <v>193</v>
      </c>
      <c r="E127" s="27"/>
      <c r="F127" s="193" t="s">
        <v>335</v>
      </c>
      <c r="G127" s="27"/>
      <c r="H127" s="27"/>
      <c r="I127" s="27"/>
      <c r="J127" s="27"/>
      <c r="K127" s="27"/>
      <c r="L127" s="29"/>
      <c r="M127" s="194"/>
      <c r="N127" s="27"/>
      <c r="O127" s="27"/>
      <c r="P127" s="27"/>
      <c r="Q127" s="27"/>
      <c r="R127" s="27"/>
      <c r="S127" s="27"/>
      <c r="T127" s="99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13" t="s">
        <v>193</v>
      </c>
      <c r="AU127" s="13" t="s">
        <v>17</v>
      </c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</row>
    <row r="128" ht="16.5" customHeight="1">
      <c r="A128" s="27"/>
      <c r="B128" s="29"/>
      <c r="C128" s="166" t="s">
        <v>337</v>
      </c>
      <c r="D128" s="166" t="s">
        <v>141</v>
      </c>
      <c r="E128" s="167" t="s">
        <v>338</v>
      </c>
      <c r="F128" s="168" t="s">
        <v>339</v>
      </c>
      <c r="G128" s="169" t="s">
        <v>282</v>
      </c>
      <c r="H128" s="170">
        <v>170.0</v>
      </c>
      <c r="I128" s="171"/>
      <c r="J128" s="172">
        <f>ROUND(I128*H128,0)</f>
        <v>0</v>
      </c>
      <c r="K128" s="168" t="s">
        <v>149</v>
      </c>
      <c r="L128" s="29"/>
      <c r="M128" s="173" t="s">
        <v>34</v>
      </c>
      <c r="N128" s="174" t="s">
        <v>63</v>
      </c>
      <c r="O128" s="27"/>
      <c r="P128" s="175">
        <f>O128*H128</f>
        <v>0</v>
      </c>
      <c r="Q128" s="175">
        <v>0.0</v>
      </c>
      <c r="R128" s="175">
        <f>Q128*H128</f>
        <v>0</v>
      </c>
      <c r="S128" s="175">
        <v>0.0</v>
      </c>
      <c r="T128" s="176">
        <f>S128*H128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13" t="s">
        <v>152</v>
      </c>
      <c r="AS128" s="27"/>
      <c r="AT128" s="13" t="s">
        <v>141</v>
      </c>
      <c r="AU128" s="13" t="s">
        <v>17</v>
      </c>
      <c r="AV128" s="27"/>
      <c r="AW128" s="27"/>
      <c r="AX128" s="27"/>
      <c r="AY128" s="13" t="s">
        <v>134</v>
      </c>
      <c r="AZ128" s="27"/>
      <c r="BA128" s="27"/>
      <c r="BB128" s="27"/>
      <c r="BC128" s="27"/>
      <c r="BD128" s="27"/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3" t="s">
        <v>21</v>
      </c>
      <c r="BK128" s="177">
        <f>ROUND(I128*H128,0)</f>
        <v>0</v>
      </c>
      <c r="BL128" s="13" t="s">
        <v>152</v>
      </c>
      <c r="BM128" s="13" t="s">
        <v>346</v>
      </c>
      <c r="BN128" s="27"/>
      <c r="BO128" s="27"/>
      <c r="BP128" s="27"/>
      <c r="BQ128" s="27"/>
      <c r="BR128" s="27"/>
    </row>
    <row r="129" ht="27.0" customHeight="1">
      <c r="A129" s="27"/>
      <c r="B129" s="29"/>
      <c r="C129" s="27"/>
      <c r="D129" s="192" t="s">
        <v>193</v>
      </c>
      <c r="E129" s="27"/>
      <c r="F129" s="193" t="s">
        <v>335</v>
      </c>
      <c r="G129" s="27"/>
      <c r="H129" s="27"/>
      <c r="I129" s="27"/>
      <c r="J129" s="27"/>
      <c r="K129" s="27"/>
      <c r="L129" s="29"/>
      <c r="M129" s="194"/>
      <c r="N129" s="27"/>
      <c r="O129" s="27"/>
      <c r="P129" s="27"/>
      <c r="Q129" s="27"/>
      <c r="R129" s="27"/>
      <c r="S129" s="27"/>
      <c r="T129" s="99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13" t="s">
        <v>193</v>
      </c>
      <c r="AU129" s="13" t="s">
        <v>17</v>
      </c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</row>
    <row r="130" ht="16.5" customHeight="1">
      <c r="A130" s="27"/>
      <c r="B130" s="29"/>
      <c r="C130" s="166" t="s">
        <v>349</v>
      </c>
      <c r="D130" s="166" t="s">
        <v>141</v>
      </c>
      <c r="E130" s="167" t="s">
        <v>340</v>
      </c>
      <c r="F130" s="168" t="s">
        <v>341</v>
      </c>
      <c r="G130" s="169" t="s">
        <v>165</v>
      </c>
      <c r="H130" s="170">
        <v>1.0</v>
      </c>
      <c r="I130" s="171"/>
      <c r="J130" s="172">
        <f t="shared" ref="J130:J131" si="34">ROUND(I130*H130,0)</f>
        <v>0</v>
      </c>
      <c r="K130" s="168" t="s">
        <v>149</v>
      </c>
      <c r="L130" s="29"/>
      <c r="M130" s="173" t="s">
        <v>34</v>
      </c>
      <c r="N130" s="174" t="s">
        <v>63</v>
      </c>
      <c r="O130" s="27"/>
      <c r="P130" s="175">
        <f t="shared" ref="P130:P131" si="35">O130*H130</f>
        <v>0</v>
      </c>
      <c r="Q130" s="175">
        <v>0.0</v>
      </c>
      <c r="R130" s="175">
        <f t="shared" ref="R130:R131" si="36">Q130*H130</f>
        <v>0</v>
      </c>
      <c r="S130" s="175">
        <v>0.0</v>
      </c>
      <c r="T130" s="176">
        <f t="shared" ref="T130:T131" si="37"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13" t="s">
        <v>152</v>
      </c>
      <c r="AS130" s="27"/>
      <c r="AT130" s="13" t="s">
        <v>141</v>
      </c>
      <c r="AU130" s="13" t="s">
        <v>17</v>
      </c>
      <c r="AV130" s="27"/>
      <c r="AW130" s="27"/>
      <c r="AX130" s="27"/>
      <c r="AY130" s="13" t="s">
        <v>134</v>
      </c>
      <c r="AZ130" s="27"/>
      <c r="BA130" s="27"/>
      <c r="BB130" s="27"/>
      <c r="BC130" s="27"/>
      <c r="BD130" s="27"/>
      <c r="BE130" s="177">
        <f t="shared" ref="BE130:BE131" si="38">IF(N130="základní",J130,0)</f>
        <v>0</v>
      </c>
      <c r="BF130" s="177">
        <f t="shared" ref="BF130:BF131" si="39">IF(N130="snížená",J130,0)</f>
        <v>0</v>
      </c>
      <c r="BG130" s="177">
        <f t="shared" ref="BG130:BG131" si="40">IF(N130="zákl. přenesená",J130,0)</f>
        <v>0</v>
      </c>
      <c r="BH130" s="177">
        <f t="shared" ref="BH130:BH131" si="41">IF(N130="sníž. přenesená",J130,0)</f>
        <v>0</v>
      </c>
      <c r="BI130" s="177">
        <f t="shared" ref="BI130:BI131" si="42">IF(N130="nulová",J130,0)</f>
        <v>0</v>
      </c>
      <c r="BJ130" s="13" t="s">
        <v>21</v>
      </c>
      <c r="BK130" s="177">
        <f t="shared" ref="BK130:BK131" si="43">ROUND(I130*H130,0)</f>
        <v>0</v>
      </c>
      <c r="BL130" s="13" t="s">
        <v>152</v>
      </c>
      <c r="BM130" s="13" t="s">
        <v>351</v>
      </c>
      <c r="BN130" s="27"/>
      <c r="BO130" s="27"/>
      <c r="BP130" s="27"/>
      <c r="BQ130" s="27"/>
      <c r="BR130" s="27"/>
    </row>
    <row r="131" ht="16.5" customHeight="1">
      <c r="A131" s="27"/>
      <c r="B131" s="29"/>
      <c r="C131" s="166" t="s">
        <v>352</v>
      </c>
      <c r="D131" s="166" t="s">
        <v>141</v>
      </c>
      <c r="E131" s="167" t="s">
        <v>343</v>
      </c>
      <c r="F131" s="168" t="s">
        <v>344</v>
      </c>
      <c r="G131" s="169" t="s">
        <v>345</v>
      </c>
      <c r="H131" s="170">
        <v>72.0</v>
      </c>
      <c r="I131" s="171"/>
      <c r="J131" s="172">
        <f t="shared" si="34"/>
        <v>0</v>
      </c>
      <c r="K131" s="168" t="s">
        <v>149</v>
      </c>
      <c r="L131" s="29"/>
      <c r="M131" s="173" t="s">
        <v>34</v>
      </c>
      <c r="N131" s="174" t="s">
        <v>63</v>
      </c>
      <c r="O131" s="27"/>
      <c r="P131" s="175">
        <f t="shared" si="35"/>
        <v>0</v>
      </c>
      <c r="Q131" s="175">
        <v>0.0</v>
      </c>
      <c r="R131" s="175">
        <f t="shared" si="36"/>
        <v>0</v>
      </c>
      <c r="S131" s="175">
        <v>0.0</v>
      </c>
      <c r="T131" s="176">
        <f t="shared" si="37"/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13" t="s">
        <v>152</v>
      </c>
      <c r="AS131" s="27"/>
      <c r="AT131" s="13" t="s">
        <v>141</v>
      </c>
      <c r="AU131" s="13" t="s">
        <v>17</v>
      </c>
      <c r="AV131" s="27"/>
      <c r="AW131" s="27"/>
      <c r="AX131" s="27"/>
      <c r="AY131" s="13" t="s">
        <v>134</v>
      </c>
      <c r="AZ131" s="27"/>
      <c r="BA131" s="27"/>
      <c r="BB131" s="27"/>
      <c r="BC131" s="27"/>
      <c r="BD131" s="27"/>
      <c r="BE131" s="177">
        <f t="shared" si="38"/>
        <v>0</v>
      </c>
      <c r="BF131" s="177">
        <f t="shared" si="39"/>
        <v>0</v>
      </c>
      <c r="BG131" s="177">
        <f t="shared" si="40"/>
        <v>0</v>
      </c>
      <c r="BH131" s="177">
        <f t="shared" si="41"/>
        <v>0</v>
      </c>
      <c r="BI131" s="177">
        <f t="shared" si="42"/>
        <v>0</v>
      </c>
      <c r="BJ131" s="13" t="s">
        <v>21</v>
      </c>
      <c r="BK131" s="177">
        <f t="shared" si="43"/>
        <v>0</v>
      </c>
      <c r="BL131" s="13" t="s">
        <v>152</v>
      </c>
      <c r="BM131" s="13" t="s">
        <v>353</v>
      </c>
      <c r="BN131" s="27"/>
      <c r="BO131" s="27"/>
      <c r="BP131" s="27"/>
      <c r="BQ131" s="27"/>
      <c r="BR131" s="27"/>
    </row>
    <row r="132" ht="81.0" customHeight="1">
      <c r="A132" s="27"/>
      <c r="B132" s="29"/>
      <c r="C132" s="27"/>
      <c r="D132" s="192" t="s">
        <v>193</v>
      </c>
      <c r="E132" s="27"/>
      <c r="F132" s="193" t="s">
        <v>355</v>
      </c>
      <c r="G132" s="27"/>
      <c r="H132" s="27"/>
      <c r="I132" s="27"/>
      <c r="J132" s="27"/>
      <c r="K132" s="27"/>
      <c r="L132" s="29"/>
      <c r="M132" s="194"/>
      <c r="N132" s="27"/>
      <c r="O132" s="27"/>
      <c r="P132" s="27"/>
      <c r="Q132" s="27"/>
      <c r="R132" s="27"/>
      <c r="S132" s="27"/>
      <c r="T132" s="99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13" t="s">
        <v>193</v>
      </c>
      <c r="AU132" s="13" t="s">
        <v>17</v>
      </c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ht="16.5" customHeight="1">
      <c r="A133" s="27"/>
      <c r="B133" s="29"/>
      <c r="C133" s="166" t="s">
        <v>356</v>
      </c>
      <c r="D133" s="166" t="s">
        <v>141</v>
      </c>
      <c r="E133" s="167" t="s">
        <v>357</v>
      </c>
      <c r="F133" s="168" t="s">
        <v>358</v>
      </c>
      <c r="G133" s="169" t="s">
        <v>359</v>
      </c>
      <c r="H133" s="214"/>
      <c r="I133" s="171"/>
      <c r="J133" s="172">
        <f>ROUND(I133*H133,0)</f>
        <v>0</v>
      </c>
      <c r="K133" s="168" t="s">
        <v>34</v>
      </c>
      <c r="L133" s="29"/>
      <c r="M133" s="173" t="s">
        <v>34</v>
      </c>
      <c r="N133" s="174" t="s">
        <v>63</v>
      </c>
      <c r="O133" s="27"/>
      <c r="P133" s="175">
        <f>O133*H133</f>
        <v>0</v>
      </c>
      <c r="Q133" s="175">
        <v>0.0</v>
      </c>
      <c r="R133" s="175">
        <f>Q133*H133</f>
        <v>0</v>
      </c>
      <c r="S133" s="175">
        <v>0.0</v>
      </c>
      <c r="T133" s="176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13" t="s">
        <v>152</v>
      </c>
      <c r="AS133" s="27"/>
      <c r="AT133" s="13" t="s">
        <v>141</v>
      </c>
      <c r="AU133" s="13" t="s">
        <v>17</v>
      </c>
      <c r="AV133" s="27"/>
      <c r="AW133" s="27"/>
      <c r="AX133" s="27"/>
      <c r="AY133" s="13" t="s">
        <v>134</v>
      </c>
      <c r="AZ133" s="27"/>
      <c r="BA133" s="27"/>
      <c r="BB133" s="27"/>
      <c r="BC133" s="27"/>
      <c r="BD133" s="27"/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3" t="s">
        <v>21</v>
      </c>
      <c r="BK133" s="177">
        <f>ROUND(I133*H133,0)</f>
        <v>0</v>
      </c>
      <c r="BL133" s="13" t="s">
        <v>152</v>
      </c>
      <c r="BM133" s="13" t="s">
        <v>360</v>
      </c>
      <c r="BN133" s="27"/>
      <c r="BO133" s="27"/>
      <c r="BP133" s="27"/>
      <c r="BQ133" s="27"/>
      <c r="BR133" s="27"/>
    </row>
    <row r="134" ht="29.25" customHeight="1">
      <c r="A134" s="149"/>
      <c r="B134" s="151"/>
      <c r="C134" s="149"/>
      <c r="D134" s="152" t="s">
        <v>105</v>
      </c>
      <c r="E134" s="164" t="s">
        <v>172</v>
      </c>
      <c r="F134" s="164" t="s">
        <v>173</v>
      </c>
      <c r="G134" s="149"/>
      <c r="H134" s="149"/>
      <c r="I134" s="149"/>
      <c r="J134" s="165">
        <f t="shared" ref="J134:J135" si="44">BK134</f>
        <v>0</v>
      </c>
      <c r="K134" s="149"/>
      <c r="L134" s="151"/>
      <c r="M134" s="156"/>
      <c r="N134" s="149"/>
      <c r="O134" s="149"/>
      <c r="P134" s="158">
        <f>P135+P161+P216+P231</f>
        <v>0</v>
      </c>
      <c r="Q134" s="149"/>
      <c r="R134" s="158">
        <f>R135+R161+R216+R231</f>
        <v>48.84795</v>
      </c>
      <c r="S134" s="149"/>
      <c r="T134" s="160">
        <f>T135+T161+T216+T231</f>
        <v>79.6135</v>
      </c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52" t="s">
        <v>133</v>
      </c>
      <c r="AS134" s="149"/>
      <c r="AT134" s="162" t="s">
        <v>105</v>
      </c>
      <c r="AU134" s="162" t="s">
        <v>21</v>
      </c>
      <c r="AV134" s="149"/>
      <c r="AW134" s="149"/>
      <c r="AX134" s="149"/>
      <c r="AY134" s="152" t="s">
        <v>134</v>
      </c>
      <c r="AZ134" s="149"/>
      <c r="BA134" s="149"/>
      <c r="BB134" s="149"/>
      <c r="BC134" s="149"/>
      <c r="BD134" s="149"/>
      <c r="BE134" s="149"/>
      <c r="BF134" s="149"/>
      <c r="BG134" s="149"/>
      <c r="BH134" s="149"/>
      <c r="BI134" s="149"/>
      <c r="BJ134" s="149"/>
      <c r="BK134" s="163">
        <f>BK135+BK161+BK216+BK231</f>
        <v>0</v>
      </c>
      <c r="BL134" s="149"/>
      <c r="BM134" s="149"/>
      <c r="BN134" s="149"/>
      <c r="BO134" s="149"/>
      <c r="BP134" s="149"/>
      <c r="BQ134" s="149"/>
      <c r="BR134" s="149"/>
    </row>
    <row r="135" ht="14.25" customHeight="1">
      <c r="A135" s="149"/>
      <c r="B135" s="151"/>
      <c r="C135" s="149"/>
      <c r="D135" s="152" t="s">
        <v>105</v>
      </c>
      <c r="E135" s="164" t="s">
        <v>361</v>
      </c>
      <c r="F135" s="164" t="s">
        <v>362</v>
      </c>
      <c r="G135" s="149"/>
      <c r="H135" s="149"/>
      <c r="I135" s="149"/>
      <c r="J135" s="165">
        <f t="shared" si="44"/>
        <v>0</v>
      </c>
      <c r="K135" s="149"/>
      <c r="L135" s="151"/>
      <c r="M135" s="156"/>
      <c r="N135" s="149"/>
      <c r="O135" s="149"/>
      <c r="P135" s="158">
        <f>SUM(P136:P160)</f>
        <v>0</v>
      </c>
      <c r="Q135" s="149"/>
      <c r="R135" s="158">
        <f>SUM(R136:R160)</f>
        <v>7.86852</v>
      </c>
      <c r="S135" s="149"/>
      <c r="T135" s="160">
        <f>SUM(T136:T160)</f>
        <v>3.4065</v>
      </c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52" t="s">
        <v>133</v>
      </c>
      <c r="AS135" s="149"/>
      <c r="AT135" s="162" t="s">
        <v>105</v>
      </c>
      <c r="AU135" s="162" t="s">
        <v>17</v>
      </c>
      <c r="AV135" s="149"/>
      <c r="AW135" s="149"/>
      <c r="AX135" s="149"/>
      <c r="AY135" s="152" t="s">
        <v>134</v>
      </c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63">
        <f>SUM(BK136:BK160)</f>
        <v>0</v>
      </c>
      <c r="BL135" s="149"/>
      <c r="BM135" s="149"/>
      <c r="BN135" s="149"/>
      <c r="BO135" s="149"/>
      <c r="BP135" s="149"/>
      <c r="BQ135" s="149"/>
      <c r="BR135" s="149"/>
    </row>
    <row r="136" ht="16.5" customHeight="1">
      <c r="A136" s="27"/>
      <c r="B136" s="29"/>
      <c r="C136" s="166" t="s">
        <v>363</v>
      </c>
      <c r="D136" s="166" t="s">
        <v>141</v>
      </c>
      <c r="E136" s="167" t="s">
        <v>364</v>
      </c>
      <c r="F136" s="168" t="s">
        <v>365</v>
      </c>
      <c r="G136" s="169" t="s">
        <v>366</v>
      </c>
      <c r="H136" s="170">
        <v>297.5</v>
      </c>
      <c r="I136" s="171"/>
      <c r="J136" s="172">
        <f>ROUND(I136*H136,0)</f>
        <v>0</v>
      </c>
      <c r="K136" s="168" t="s">
        <v>149</v>
      </c>
      <c r="L136" s="29"/>
      <c r="M136" s="173" t="s">
        <v>34</v>
      </c>
      <c r="N136" s="174" t="s">
        <v>63</v>
      </c>
      <c r="O136" s="27"/>
      <c r="P136" s="175">
        <f>O136*H136</f>
        <v>0</v>
      </c>
      <c r="Q136" s="175">
        <v>0.0</v>
      </c>
      <c r="R136" s="175">
        <f>Q136*H136</f>
        <v>0</v>
      </c>
      <c r="S136" s="175">
        <v>0.0</v>
      </c>
      <c r="T136" s="176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13" t="s">
        <v>152</v>
      </c>
      <c r="AS136" s="27"/>
      <c r="AT136" s="13" t="s">
        <v>141</v>
      </c>
      <c r="AU136" s="13" t="s">
        <v>133</v>
      </c>
      <c r="AV136" s="27"/>
      <c r="AW136" s="27"/>
      <c r="AX136" s="27"/>
      <c r="AY136" s="13" t="s">
        <v>134</v>
      </c>
      <c r="AZ136" s="27"/>
      <c r="BA136" s="27"/>
      <c r="BB136" s="27"/>
      <c r="BC136" s="27"/>
      <c r="BD136" s="27"/>
      <c r="BE136" s="177">
        <f>IF(N136="základní",J136,0)</f>
        <v>0</v>
      </c>
      <c r="BF136" s="177">
        <f>IF(N136="snížená",J136,0)</f>
        <v>0</v>
      </c>
      <c r="BG136" s="177">
        <f>IF(N136="zákl. přenesená",J136,0)</f>
        <v>0</v>
      </c>
      <c r="BH136" s="177">
        <f>IF(N136="sníž. přenesená",J136,0)</f>
        <v>0</v>
      </c>
      <c r="BI136" s="177">
        <f>IF(N136="nulová",J136,0)</f>
        <v>0</v>
      </c>
      <c r="BJ136" s="13" t="s">
        <v>21</v>
      </c>
      <c r="BK136" s="177">
        <f>ROUND(I136*H136,0)</f>
        <v>0</v>
      </c>
      <c r="BL136" s="13" t="s">
        <v>152</v>
      </c>
      <c r="BM136" s="13" t="s">
        <v>367</v>
      </c>
      <c r="BN136" s="27"/>
      <c r="BO136" s="27"/>
      <c r="BP136" s="27"/>
      <c r="BQ136" s="27"/>
      <c r="BR136" s="27"/>
    </row>
    <row r="137" ht="13.5" customHeight="1">
      <c r="A137" s="199"/>
      <c r="B137" s="200"/>
      <c r="C137" s="199"/>
      <c r="D137" s="192" t="s">
        <v>285</v>
      </c>
      <c r="E137" s="201" t="s">
        <v>34</v>
      </c>
      <c r="F137" s="202" t="s">
        <v>368</v>
      </c>
      <c r="G137" s="199"/>
      <c r="H137" s="203">
        <v>297.5</v>
      </c>
      <c r="I137" s="199"/>
      <c r="J137" s="199"/>
      <c r="K137" s="199"/>
      <c r="L137" s="200"/>
      <c r="M137" s="204"/>
      <c r="N137" s="199"/>
      <c r="O137" s="199"/>
      <c r="P137" s="199"/>
      <c r="Q137" s="199"/>
      <c r="R137" s="199"/>
      <c r="S137" s="199"/>
      <c r="T137" s="205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201" t="s">
        <v>285</v>
      </c>
      <c r="AU137" s="201" t="s">
        <v>133</v>
      </c>
      <c r="AV137" s="199" t="s">
        <v>17</v>
      </c>
      <c r="AW137" s="199" t="s">
        <v>56</v>
      </c>
      <c r="AX137" s="199" t="s">
        <v>106</v>
      </c>
      <c r="AY137" s="201" t="s">
        <v>134</v>
      </c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199"/>
      <c r="BK137" s="199"/>
      <c r="BL137" s="199"/>
      <c r="BM137" s="199"/>
      <c r="BN137" s="199"/>
      <c r="BO137" s="199"/>
      <c r="BP137" s="199"/>
      <c r="BQ137" s="199"/>
      <c r="BR137" s="199"/>
    </row>
    <row r="138" ht="13.5" customHeight="1">
      <c r="A138" s="206"/>
      <c r="B138" s="207"/>
      <c r="C138" s="206"/>
      <c r="D138" s="192" t="s">
        <v>285</v>
      </c>
      <c r="E138" s="208" t="s">
        <v>34</v>
      </c>
      <c r="F138" s="209" t="s">
        <v>289</v>
      </c>
      <c r="G138" s="206"/>
      <c r="H138" s="210">
        <v>297.5</v>
      </c>
      <c r="I138" s="206"/>
      <c r="J138" s="206"/>
      <c r="K138" s="206"/>
      <c r="L138" s="207"/>
      <c r="M138" s="211"/>
      <c r="N138" s="206"/>
      <c r="O138" s="206"/>
      <c r="P138" s="206"/>
      <c r="Q138" s="206"/>
      <c r="R138" s="206"/>
      <c r="S138" s="206"/>
      <c r="T138" s="212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8" t="s">
        <v>285</v>
      </c>
      <c r="AU138" s="208" t="s">
        <v>133</v>
      </c>
      <c r="AV138" s="206" t="s">
        <v>175</v>
      </c>
      <c r="AW138" s="206" t="s">
        <v>56</v>
      </c>
      <c r="AX138" s="206" t="s">
        <v>21</v>
      </c>
      <c r="AY138" s="208" t="s">
        <v>134</v>
      </c>
      <c r="AZ138" s="206"/>
      <c r="BA138" s="206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</row>
    <row r="139" ht="16.5" customHeight="1">
      <c r="A139" s="27"/>
      <c r="B139" s="29"/>
      <c r="C139" s="166" t="s">
        <v>369</v>
      </c>
      <c r="D139" s="166" t="s">
        <v>141</v>
      </c>
      <c r="E139" s="167" t="s">
        <v>370</v>
      </c>
      <c r="F139" s="168" t="s">
        <v>371</v>
      </c>
      <c r="G139" s="169" t="s">
        <v>366</v>
      </c>
      <c r="H139" s="170">
        <v>297.5</v>
      </c>
      <c r="I139" s="171"/>
      <c r="J139" s="172">
        <f t="shared" ref="J139:J140" si="45">ROUND(I139*H139,0)</f>
        <v>0</v>
      </c>
      <c r="K139" s="168" t="s">
        <v>149</v>
      </c>
      <c r="L139" s="29"/>
      <c r="M139" s="173" t="s">
        <v>34</v>
      </c>
      <c r="N139" s="174" t="s">
        <v>63</v>
      </c>
      <c r="O139" s="27"/>
      <c r="P139" s="175">
        <f t="shared" ref="P139:P140" si="46">O139*H139</f>
        <v>0</v>
      </c>
      <c r="Q139" s="175">
        <v>0.0</v>
      </c>
      <c r="R139" s="175">
        <f t="shared" ref="R139:R140" si="47">Q139*H139</f>
        <v>0</v>
      </c>
      <c r="S139" s="175">
        <v>0.0</v>
      </c>
      <c r="T139" s="176">
        <f t="shared" ref="T139:T140" si="48"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13" t="s">
        <v>152</v>
      </c>
      <c r="AS139" s="27"/>
      <c r="AT139" s="13" t="s">
        <v>141</v>
      </c>
      <c r="AU139" s="13" t="s">
        <v>133</v>
      </c>
      <c r="AV139" s="27"/>
      <c r="AW139" s="27"/>
      <c r="AX139" s="27"/>
      <c r="AY139" s="13" t="s">
        <v>134</v>
      </c>
      <c r="AZ139" s="27"/>
      <c r="BA139" s="27"/>
      <c r="BB139" s="27"/>
      <c r="BC139" s="27"/>
      <c r="BD139" s="27"/>
      <c r="BE139" s="177">
        <f t="shared" ref="BE139:BE140" si="49">IF(N139="základní",J139,0)</f>
        <v>0</v>
      </c>
      <c r="BF139" s="177">
        <f t="shared" ref="BF139:BF140" si="50">IF(N139="snížená",J139,0)</f>
        <v>0</v>
      </c>
      <c r="BG139" s="177">
        <f t="shared" ref="BG139:BG140" si="51">IF(N139="zákl. přenesená",J139,0)</f>
        <v>0</v>
      </c>
      <c r="BH139" s="177">
        <f t="shared" ref="BH139:BH140" si="52">IF(N139="sníž. přenesená",J139,0)</f>
        <v>0</v>
      </c>
      <c r="BI139" s="177">
        <f t="shared" ref="BI139:BI140" si="53">IF(N139="nulová",J139,0)</f>
        <v>0</v>
      </c>
      <c r="BJ139" s="13" t="s">
        <v>21</v>
      </c>
      <c r="BK139" s="177">
        <f t="shared" ref="BK139:BK140" si="54">ROUND(I139*H139,0)</f>
        <v>0</v>
      </c>
      <c r="BL139" s="13" t="s">
        <v>152</v>
      </c>
      <c r="BM139" s="13" t="s">
        <v>372</v>
      </c>
      <c r="BN139" s="27"/>
      <c r="BO139" s="27"/>
      <c r="BP139" s="27"/>
      <c r="BQ139" s="27"/>
      <c r="BR139" s="27"/>
    </row>
    <row r="140" ht="16.5" customHeight="1">
      <c r="A140" s="27"/>
      <c r="B140" s="29"/>
      <c r="C140" s="166" t="s">
        <v>373</v>
      </c>
      <c r="D140" s="166" t="s">
        <v>141</v>
      </c>
      <c r="E140" s="167" t="s">
        <v>374</v>
      </c>
      <c r="F140" s="168" t="s">
        <v>375</v>
      </c>
      <c r="G140" s="169" t="s">
        <v>366</v>
      </c>
      <c r="H140" s="170">
        <v>18.0</v>
      </c>
      <c r="I140" s="171"/>
      <c r="J140" s="172">
        <f t="shared" si="45"/>
        <v>0</v>
      </c>
      <c r="K140" s="168" t="s">
        <v>149</v>
      </c>
      <c r="L140" s="29"/>
      <c r="M140" s="173" t="s">
        <v>34</v>
      </c>
      <c r="N140" s="174" t="s">
        <v>63</v>
      </c>
      <c r="O140" s="27"/>
      <c r="P140" s="175">
        <f t="shared" si="46"/>
        <v>0</v>
      </c>
      <c r="Q140" s="175">
        <v>0.0</v>
      </c>
      <c r="R140" s="175">
        <f t="shared" si="47"/>
        <v>0</v>
      </c>
      <c r="S140" s="175">
        <v>0.0</v>
      </c>
      <c r="T140" s="176">
        <f t="shared" si="48"/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13" t="s">
        <v>152</v>
      </c>
      <c r="AS140" s="27"/>
      <c r="AT140" s="13" t="s">
        <v>141</v>
      </c>
      <c r="AU140" s="13" t="s">
        <v>133</v>
      </c>
      <c r="AV140" s="27"/>
      <c r="AW140" s="27"/>
      <c r="AX140" s="27"/>
      <c r="AY140" s="13" t="s">
        <v>134</v>
      </c>
      <c r="AZ140" s="27"/>
      <c r="BA140" s="27"/>
      <c r="BB140" s="27"/>
      <c r="BC140" s="27"/>
      <c r="BD140" s="27"/>
      <c r="BE140" s="177">
        <f t="shared" si="49"/>
        <v>0</v>
      </c>
      <c r="BF140" s="177">
        <f t="shared" si="50"/>
        <v>0</v>
      </c>
      <c r="BG140" s="177">
        <f t="shared" si="51"/>
        <v>0</v>
      </c>
      <c r="BH140" s="177">
        <f t="shared" si="52"/>
        <v>0</v>
      </c>
      <c r="BI140" s="177">
        <f t="shared" si="53"/>
        <v>0</v>
      </c>
      <c r="BJ140" s="13" t="s">
        <v>21</v>
      </c>
      <c r="BK140" s="177">
        <f t="shared" si="54"/>
        <v>0</v>
      </c>
      <c r="BL140" s="13" t="s">
        <v>152</v>
      </c>
      <c r="BM140" s="13" t="s">
        <v>376</v>
      </c>
      <c r="BN140" s="27"/>
      <c r="BO140" s="27"/>
      <c r="BP140" s="27"/>
      <c r="BQ140" s="27"/>
      <c r="BR140" s="27"/>
    </row>
    <row r="141" ht="13.5" customHeight="1">
      <c r="A141" s="199"/>
      <c r="B141" s="200"/>
      <c r="C141" s="199"/>
      <c r="D141" s="192" t="s">
        <v>285</v>
      </c>
      <c r="E141" s="201" t="s">
        <v>34</v>
      </c>
      <c r="F141" s="202" t="s">
        <v>377</v>
      </c>
      <c r="G141" s="199"/>
      <c r="H141" s="203">
        <v>18.0</v>
      </c>
      <c r="I141" s="199"/>
      <c r="J141" s="199"/>
      <c r="K141" s="199"/>
      <c r="L141" s="200"/>
      <c r="M141" s="204"/>
      <c r="N141" s="199"/>
      <c r="O141" s="199"/>
      <c r="P141" s="199"/>
      <c r="Q141" s="199"/>
      <c r="R141" s="199"/>
      <c r="S141" s="199"/>
      <c r="T141" s="205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  <c r="AS141" s="199"/>
      <c r="AT141" s="201" t="s">
        <v>285</v>
      </c>
      <c r="AU141" s="201" t="s">
        <v>133</v>
      </c>
      <c r="AV141" s="199" t="s">
        <v>17</v>
      </c>
      <c r="AW141" s="199" t="s">
        <v>56</v>
      </c>
      <c r="AX141" s="199" t="s">
        <v>106</v>
      </c>
      <c r="AY141" s="201" t="s">
        <v>134</v>
      </c>
      <c r="AZ141" s="199"/>
      <c r="BA141" s="199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  <c r="BQ141" s="199"/>
      <c r="BR141" s="199"/>
    </row>
    <row r="142" ht="13.5" customHeight="1">
      <c r="A142" s="206"/>
      <c r="B142" s="207"/>
      <c r="C142" s="206"/>
      <c r="D142" s="192" t="s">
        <v>285</v>
      </c>
      <c r="E142" s="208" t="s">
        <v>34</v>
      </c>
      <c r="F142" s="209" t="s">
        <v>289</v>
      </c>
      <c r="G142" s="206"/>
      <c r="H142" s="210">
        <v>18.0</v>
      </c>
      <c r="I142" s="206"/>
      <c r="J142" s="206"/>
      <c r="K142" s="206"/>
      <c r="L142" s="207"/>
      <c r="M142" s="211"/>
      <c r="N142" s="206"/>
      <c r="O142" s="206"/>
      <c r="P142" s="206"/>
      <c r="Q142" s="206"/>
      <c r="R142" s="206"/>
      <c r="S142" s="206"/>
      <c r="T142" s="212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206"/>
      <c r="AT142" s="208" t="s">
        <v>285</v>
      </c>
      <c r="AU142" s="208" t="s">
        <v>133</v>
      </c>
      <c r="AV142" s="206" t="s">
        <v>175</v>
      </c>
      <c r="AW142" s="206" t="s">
        <v>56</v>
      </c>
      <c r="AX142" s="206" t="s">
        <v>21</v>
      </c>
      <c r="AY142" s="208" t="s">
        <v>134</v>
      </c>
      <c r="AZ142" s="206"/>
      <c r="BA142" s="206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</row>
    <row r="143" ht="16.5" customHeight="1">
      <c r="A143" s="27"/>
      <c r="B143" s="29"/>
      <c r="C143" s="166" t="s">
        <v>378</v>
      </c>
      <c r="D143" s="166" t="s">
        <v>141</v>
      </c>
      <c r="E143" s="167" t="s">
        <v>379</v>
      </c>
      <c r="F143" s="168" t="s">
        <v>380</v>
      </c>
      <c r="G143" s="169" t="s">
        <v>146</v>
      </c>
      <c r="H143" s="170">
        <v>15.0</v>
      </c>
      <c r="I143" s="171"/>
      <c r="J143" s="172">
        <f t="shared" ref="J143:J144" si="55">ROUND(I143*H143,0)</f>
        <v>0</v>
      </c>
      <c r="K143" s="168" t="s">
        <v>149</v>
      </c>
      <c r="L143" s="29"/>
      <c r="M143" s="173" t="s">
        <v>34</v>
      </c>
      <c r="N143" s="174" t="s">
        <v>63</v>
      </c>
      <c r="O143" s="27"/>
      <c r="P143" s="175">
        <f t="shared" ref="P143:P144" si="56">O143*H143</f>
        <v>0</v>
      </c>
      <c r="Q143" s="175">
        <v>1.0E-5</v>
      </c>
      <c r="R143" s="175">
        <f t="shared" ref="R143:R144" si="57">Q143*H143</f>
        <v>0.00015</v>
      </c>
      <c r="S143" s="175">
        <v>0.0</v>
      </c>
      <c r="T143" s="176">
        <f t="shared" ref="T143:T144" si="58"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13" t="s">
        <v>152</v>
      </c>
      <c r="AS143" s="27"/>
      <c r="AT143" s="13" t="s">
        <v>141</v>
      </c>
      <c r="AU143" s="13" t="s">
        <v>133</v>
      </c>
      <c r="AV143" s="27"/>
      <c r="AW143" s="27"/>
      <c r="AX143" s="27"/>
      <c r="AY143" s="13" t="s">
        <v>134</v>
      </c>
      <c r="AZ143" s="27"/>
      <c r="BA143" s="27"/>
      <c r="BB143" s="27"/>
      <c r="BC143" s="27"/>
      <c r="BD143" s="27"/>
      <c r="BE143" s="177">
        <f t="shared" ref="BE143:BE144" si="59">IF(N143="základní",J143,0)</f>
        <v>0</v>
      </c>
      <c r="BF143" s="177">
        <f t="shared" ref="BF143:BF144" si="60">IF(N143="snížená",J143,0)</f>
        <v>0</v>
      </c>
      <c r="BG143" s="177">
        <f t="shared" ref="BG143:BG144" si="61">IF(N143="zákl. přenesená",J143,0)</f>
        <v>0</v>
      </c>
      <c r="BH143" s="177">
        <f t="shared" ref="BH143:BH144" si="62">IF(N143="sníž. přenesená",J143,0)</f>
        <v>0</v>
      </c>
      <c r="BI143" s="177">
        <f t="shared" ref="BI143:BI144" si="63">IF(N143="nulová",J143,0)</f>
        <v>0</v>
      </c>
      <c r="BJ143" s="13" t="s">
        <v>21</v>
      </c>
      <c r="BK143" s="177">
        <f t="shared" ref="BK143:BK144" si="64">ROUND(I143*H143,0)</f>
        <v>0</v>
      </c>
      <c r="BL143" s="13" t="s">
        <v>152</v>
      </c>
      <c r="BM143" s="13" t="s">
        <v>381</v>
      </c>
      <c r="BN143" s="27"/>
      <c r="BO143" s="27"/>
      <c r="BP143" s="27"/>
      <c r="BQ143" s="27"/>
      <c r="BR143" s="27"/>
    </row>
    <row r="144" ht="25.5" customHeight="1">
      <c r="A144" s="27"/>
      <c r="B144" s="29"/>
      <c r="C144" s="166" t="s">
        <v>382</v>
      </c>
      <c r="D144" s="166" t="s">
        <v>141</v>
      </c>
      <c r="E144" s="167" t="s">
        <v>383</v>
      </c>
      <c r="F144" s="168" t="s">
        <v>384</v>
      </c>
      <c r="G144" s="169" t="s">
        <v>366</v>
      </c>
      <c r="H144" s="170">
        <v>8.25</v>
      </c>
      <c r="I144" s="171"/>
      <c r="J144" s="172">
        <f t="shared" si="55"/>
        <v>0</v>
      </c>
      <c r="K144" s="168" t="s">
        <v>149</v>
      </c>
      <c r="L144" s="29"/>
      <c r="M144" s="173" t="s">
        <v>34</v>
      </c>
      <c r="N144" s="174" t="s">
        <v>63</v>
      </c>
      <c r="O144" s="27"/>
      <c r="P144" s="175">
        <f t="shared" si="56"/>
        <v>0</v>
      </c>
      <c r="Q144" s="175">
        <v>0.0</v>
      </c>
      <c r="R144" s="175">
        <f t="shared" si="57"/>
        <v>0</v>
      </c>
      <c r="S144" s="175">
        <v>0.2</v>
      </c>
      <c r="T144" s="176">
        <f t="shared" si="58"/>
        <v>1.65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13" t="s">
        <v>152</v>
      </c>
      <c r="AS144" s="27"/>
      <c r="AT144" s="13" t="s">
        <v>141</v>
      </c>
      <c r="AU144" s="13" t="s">
        <v>133</v>
      </c>
      <c r="AV144" s="27"/>
      <c r="AW144" s="27"/>
      <c r="AX144" s="27"/>
      <c r="AY144" s="13" t="s">
        <v>134</v>
      </c>
      <c r="AZ144" s="27"/>
      <c r="BA144" s="27"/>
      <c r="BB144" s="27"/>
      <c r="BC144" s="27"/>
      <c r="BD144" s="27"/>
      <c r="BE144" s="177">
        <f t="shared" si="59"/>
        <v>0</v>
      </c>
      <c r="BF144" s="177">
        <f t="shared" si="60"/>
        <v>0</v>
      </c>
      <c r="BG144" s="177">
        <f t="shared" si="61"/>
        <v>0</v>
      </c>
      <c r="BH144" s="177">
        <f t="shared" si="62"/>
        <v>0</v>
      </c>
      <c r="BI144" s="177">
        <f t="shared" si="63"/>
        <v>0</v>
      </c>
      <c r="BJ144" s="13" t="s">
        <v>21</v>
      </c>
      <c r="BK144" s="177">
        <f t="shared" si="64"/>
        <v>0</v>
      </c>
      <c r="BL144" s="13" t="s">
        <v>152</v>
      </c>
      <c r="BM144" s="13" t="s">
        <v>385</v>
      </c>
      <c r="BN144" s="27"/>
      <c r="BO144" s="27"/>
      <c r="BP144" s="27"/>
      <c r="BQ144" s="27"/>
      <c r="BR144" s="27"/>
    </row>
    <row r="145" ht="13.5" customHeight="1">
      <c r="A145" s="199"/>
      <c r="B145" s="200"/>
      <c r="C145" s="199"/>
      <c r="D145" s="192" t="s">
        <v>285</v>
      </c>
      <c r="E145" s="201" t="s">
        <v>34</v>
      </c>
      <c r="F145" s="202" t="s">
        <v>386</v>
      </c>
      <c r="G145" s="199"/>
      <c r="H145" s="203">
        <v>8.25</v>
      </c>
      <c r="I145" s="199"/>
      <c r="J145" s="199"/>
      <c r="K145" s="199"/>
      <c r="L145" s="200"/>
      <c r="M145" s="204"/>
      <c r="N145" s="199"/>
      <c r="O145" s="199"/>
      <c r="P145" s="199"/>
      <c r="Q145" s="199"/>
      <c r="R145" s="199"/>
      <c r="S145" s="199"/>
      <c r="T145" s="205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9"/>
      <c r="AT145" s="201" t="s">
        <v>285</v>
      </c>
      <c r="AU145" s="201" t="s">
        <v>133</v>
      </c>
      <c r="AV145" s="199" t="s">
        <v>17</v>
      </c>
      <c r="AW145" s="199" t="s">
        <v>56</v>
      </c>
      <c r="AX145" s="199" t="s">
        <v>106</v>
      </c>
      <c r="AY145" s="201" t="s">
        <v>134</v>
      </c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</row>
    <row r="146" ht="13.5" customHeight="1">
      <c r="A146" s="206"/>
      <c r="B146" s="207"/>
      <c r="C146" s="206"/>
      <c r="D146" s="192" t="s">
        <v>285</v>
      </c>
      <c r="E146" s="208" t="s">
        <v>34</v>
      </c>
      <c r="F146" s="209" t="s">
        <v>289</v>
      </c>
      <c r="G146" s="206"/>
      <c r="H146" s="210">
        <v>8.25</v>
      </c>
      <c r="I146" s="206"/>
      <c r="J146" s="206"/>
      <c r="K146" s="206"/>
      <c r="L146" s="207"/>
      <c r="M146" s="211"/>
      <c r="N146" s="206"/>
      <c r="O146" s="206"/>
      <c r="P146" s="206"/>
      <c r="Q146" s="206"/>
      <c r="R146" s="206"/>
      <c r="S146" s="206"/>
      <c r="T146" s="212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06"/>
      <c r="AK146" s="206"/>
      <c r="AL146" s="206"/>
      <c r="AM146" s="206"/>
      <c r="AN146" s="206"/>
      <c r="AO146" s="206"/>
      <c r="AP146" s="206"/>
      <c r="AQ146" s="206"/>
      <c r="AR146" s="206"/>
      <c r="AS146" s="206"/>
      <c r="AT146" s="208" t="s">
        <v>285</v>
      </c>
      <c r="AU146" s="208" t="s">
        <v>133</v>
      </c>
      <c r="AV146" s="206" t="s">
        <v>175</v>
      </c>
      <c r="AW146" s="206" t="s">
        <v>56</v>
      </c>
      <c r="AX146" s="206" t="s">
        <v>21</v>
      </c>
      <c r="AY146" s="208" t="s">
        <v>134</v>
      </c>
      <c r="AZ146" s="206"/>
      <c r="BA146" s="206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</row>
    <row r="147" ht="16.5" customHeight="1">
      <c r="A147" s="27"/>
      <c r="B147" s="29"/>
      <c r="C147" s="166" t="s">
        <v>387</v>
      </c>
      <c r="D147" s="166" t="s">
        <v>141</v>
      </c>
      <c r="E147" s="167" t="s">
        <v>388</v>
      </c>
      <c r="F147" s="168" t="s">
        <v>389</v>
      </c>
      <c r="G147" s="169" t="s">
        <v>366</v>
      </c>
      <c r="H147" s="170">
        <v>8.25</v>
      </c>
      <c r="I147" s="171"/>
      <c r="J147" s="172">
        <f t="shared" ref="J147:J148" si="65">ROUND(I147*H147,0)</f>
        <v>0</v>
      </c>
      <c r="K147" s="168" t="s">
        <v>149</v>
      </c>
      <c r="L147" s="29"/>
      <c r="M147" s="173" t="s">
        <v>34</v>
      </c>
      <c r="N147" s="174" t="s">
        <v>63</v>
      </c>
      <c r="O147" s="27"/>
      <c r="P147" s="175">
        <f t="shared" ref="P147:P148" si="66">O147*H147</f>
        <v>0</v>
      </c>
      <c r="Q147" s="175">
        <v>0.0</v>
      </c>
      <c r="R147" s="175">
        <f t="shared" ref="R147:R148" si="67">Q147*H147</f>
        <v>0</v>
      </c>
      <c r="S147" s="175">
        <v>0.05</v>
      </c>
      <c r="T147" s="176">
        <f t="shared" ref="T147:T148" si="68">S147*H147</f>
        <v>0.4125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13" t="s">
        <v>152</v>
      </c>
      <c r="AS147" s="27"/>
      <c r="AT147" s="13" t="s">
        <v>141</v>
      </c>
      <c r="AU147" s="13" t="s">
        <v>133</v>
      </c>
      <c r="AV147" s="27"/>
      <c r="AW147" s="27"/>
      <c r="AX147" s="27"/>
      <c r="AY147" s="13" t="s">
        <v>134</v>
      </c>
      <c r="AZ147" s="27"/>
      <c r="BA147" s="27"/>
      <c r="BB147" s="27"/>
      <c r="BC147" s="27"/>
      <c r="BD147" s="27"/>
      <c r="BE147" s="177">
        <f t="shared" ref="BE147:BE148" si="69">IF(N147="základní",J147,0)</f>
        <v>0</v>
      </c>
      <c r="BF147" s="177">
        <f t="shared" ref="BF147:BF148" si="70">IF(N147="snížená",J147,0)</f>
        <v>0</v>
      </c>
      <c r="BG147" s="177">
        <f t="shared" ref="BG147:BG148" si="71">IF(N147="zákl. přenesená",J147,0)</f>
        <v>0</v>
      </c>
      <c r="BH147" s="177">
        <f t="shared" ref="BH147:BH148" si="72">IF(N147="sníž. přenesená",J147,0)</f>
        <v>0</v>
      </c>
      <c r="BI147" s="177">
        <f t="shared" ref="BI147:BI148" si="73">IF(N147="nulová",J147,0)</f>
        <v>0</v>
      </c>
      <c r="BJ147" s="13" t="s">
        <v>21</v>
      </c>
      <c r="BK147" s="177">
        <f t="shared" ref="BK147:BK148" si="74">ROUND(I147*H147,0)</f>
        <v>0</v>
      </c>
      <c r="BL147" s="13" t="s">
        <v>152</v>
      </c>
      <c r="BM147" s="13" t="s">
        <v>390</v>
      </c>
      <c r="BN147" s="27"/>
      <c r="BO147" s="27"/>
      <c r="BP147" s="27"/>
      <c r="BQ147" s="27"/>
      <c r="BR147" s="27"/>
    </row>
    <row r="148" ht="16.5" customHeight="1">
      <c r="A148" s="27"/>
      <c r="B148" s="29"/>
      <c r="C148" s="166" t="s">
        <v>391</v>
      </c>
      <c r="D148" s="166" t="s">
        <v>141</v>
      </c>
      <c r="E148" s="167" t="s">
        <v>392</v>
      </c>
      <c r="F148" s="168" t="s">
        <v>393</v>
      </c>
      <c r="G148" s="169" t="s">
        <v>282</v>
      </c>
      <c r="H148" s="170">
        <v>11.0</v>
      </c>
      <c r="I148" s="171"/>
      <c r="J148" s="172">
        <f t="shared" si="65"/>
        <v>0</v>
      </c>
      <c r="K148" s="168" t="s">
        <v>149</v>
      </c>
      <c r="L148" s="29"/>
      <c r="M148" s="173" t="s">
        <v>34</v>
      </c>
      <c r="N148" s="174" t="s">
        <v>63</v>
      </c>
      <c r="O148" s="27"/>
      <c r="P148" s="175">
        <f t="shared" si="66"/>
        <v>0</v>
      </c>
      <c r="Q148" s="175">
        <v>0.0</v>
      </c>
      <c r="R148" s="175">
        <f t="shared" si="67"/>
        <v>0</v>
      </c>
      <c r="S148" s="175">
        <v>0.0</v>
      </c>
      <c r="T148" s="176">
        <f t="shared" si="68"/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13" t="s">
        <v>152</v>
      </c>
      <c r="AS148" s="27"/>
      <c r="AT148" s="13" t="s">
        <v>141</v>
      </c>
      <c r="AU148" s="13" t="s">
        <v>133</v>
      </c>
      <c r="AV148" s="27"/>
      <c r="AW148" s="27"/>
      <c r="AX148" s="27"/>
      <c r="AY148" s="13" t="s">
        <v>134</v>
      </c>
      <c r="AZ148" s="27"/>
      <c r="BA148" s="27"/>
      <c r="BB148" s="27"/>
      <c r="BC148" s="27"/>
      <c r="BD148" s="27"/>
      <c r="BE148" s="177">
        <f t="shared" si="69"/>
        <v>0</v>
      </c>
      <c r="BF148" s="177">
        <f t="shared" si="70"/>
        <v>0</v>
      </c>
      <c r="BG148" s="177">
        <f t="shared" si="71"/>
        <v>0</v>
      </c>
      <c r="BH148" s="177">
        <f t="shared" si="72"/>
        <v>0</v>
      </c>
      <c r="BI148" s="177">
        <f t="shared" si="73"/>
        <v>0</v>
      </c>
      <c r="BJ148" s="13" t="s">
        <v>21</v>
      </c>
      <c r="BK148" s="177">
        <f t="shared" si="74"/>
        <v>0</v>
      </c>
      <c r="BL148" s="13" t="s">
        <v>152</v>
      </c>
      <c r="BM148" s="13" t="s">
        <v>394</v>
      </c>
      <c r="BN148" s="27"/>
      <c r="BO148" s="27"/>
      <c r="BP148" s="27"/>
      <c r="BQ148" s="27"/>
      <c r="BR148" s="27"/>
    </row>
    <row r="149" ht="13.5" customHeight="1">
      <c r="A149" s="199"/>
      <c r="B149" s="200"/>
      <c r="C149" s="199"/>
      <c r="D149" s="192" t="s">
        <v>285</v>
      </c>
      <c r="E149" s="201" t="s">
        <v>34</v>
      </c>
      <c r="F149" s="202" t="s">
        <v>395</v>
      </c>
      <c r="G149" s="199"/>
      <c r="H149" s="203">
        <v>11.0</v>
      </c>
      <c r="I149" s="199"/>
      <c r="J149" s="199"/>
      <c r="K149" s="199"/>
      <c r="L149" s="200"/>
      <c r="M149" s="204"/>
      <c r="N149" s="199"/>
      <c r="O149" s="199"/>
      <c r="P149" s="199"/>
      <c r="Q149" s="199"/>
      <c r="R149" s="199"/>
      <c r="S149" s="199"/>
      <c r="T149" s="205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199"/>
      <c r="AT149" s="201" t="s">
        <v>285</v>
      </c>
      <c r="AU149" s="201" t="s">
        <v>133</v>
      </c>
      <c r="AV149" s="199" t="s">
        <v>17</v>
      </c>
      <c r="AW149" s="199" t="s">
        <v>56</v>
      </c>
      <c r="AX149" s="199" t="s">
        <v>106</v>
      </c>
      <c r="AY149" s="201" t="s">
        <v>134</v>
      </c>
      <c r="AZ149" s="199"/>
      <c r="BA149" s="199"/>
      <c r="BB149" s="199"/>
      <c r="BC149" s="199"/>
      <c r="BD149" s="199"/>
      <c r="BE149" s="199"/>
      <c r="BF149" s="199"/>
      <c r="BG149" s="199"/>
      <c r="BH149" s="199"/>
      <c r="BI149" s="199"/>
      <c r="BJ149" s="199"/>
      <c r="BK149" s="199"/>
      <c r="BL149" s="199"/>
      <c r="BM149" s="199"/>
      <c r="BN149" s="199"/>
      <c r="BO149" s="199"/>
      <c r="BP149" s="199"/>
      <c r="BQ149" s="199"/>
      <c r="BR149" s="199"/>
    </row>
    <row r="150" ht="13.5" customHeight="1">
      <c r="A150" s="206"/>
      <c r="B150" s="207"/>
      <c r="C150" s="206"/>
      <c r="D150" s="192" t="s">
        <v>285</v>
      </c>
      <c r="E150" s="208" t="s">
        <v>34</v>
      </c>
      <c r="F150" s="209" t="s">
        <v>289</v>
      </c>
      <c r="G150" s="206"/>
      <c r="H150" s="210">
        <v>11.0</v>
      </c>
      <c r="I150" s="206"/>
      <c r="J150" s="206"/>
      <c r="K150" s="206"/>
      <c r="L150" s="207"/>
      <c r="M150" s="211"/>
      <c r="N150" s="206"/>
      <c r="O150" s="206"/>
      <c r="P150" s="206"/>
      <c r="Q150" s="206"/>
      <c r="R150" s="206"/>
      <c r="S150" s="206"/>
      <c r="T150" s="212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8" t="s">
        <v>285</v>
      </c>
      <c r="AU150" s="208" t="s">
        <v>133</v>
      </c>
      <c r="AV150" s="206" t="s">
        <v>175</v>
      </c>
      <c r="AW150" s="206" t="s">
        <v>56</v>
      </c>
      <c r="AX150" s="206" t="s">
        <v>21</v>
      </c>
      <c r="AY150" s="208" t="s">
        <v>134</v>
      </c>
      <c r="AZ150" s="206"/>
      <c r="BA150" s="206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</row>
    <row r="151" ht="16.5" customHeight="1">
      <c r="A151" s="27"/>
      <c r="B151" s="29"/>
      <c r="C151" s="166" t="s">
        <v>396</v>
      </c>
      <c r="D151" s="166" t="s">
        <v>141</v>
      </c>
      <c r="E151" s="167" t="s">
        <v>397</v>
      </c>
      <c r="F151" s="168" t="s">
        <v>398</v>
      </c>
      <c r="G151" s="169" t="s">
        <v>282</v>
      </c>
      <c r="H151" s="170">
        <v>11.0</v>
      </c>
      <c r="I151" s="171"/>
      <c r="J151" s="172">
        <f t="shared" ref="J151:J152" si="75">ROUND(I151*H151,0)</f>
        <v>0</v>
      </c>
      <c r="K151" s="168" t="s">
        <v>149</v>
      </c>
      <c r="L151" s="29"/>
      <c r="M151" s="173" t="s">
        <v>34</v>
      </c>
      <c r="N151" s="174" t="s">
        <v>63</v>
      </c>
      <c r="O151" s="27"/>
      <c r="P151" s="175">
        <f t="shared" ref="P151:P152" si="76">O151*H151</f>
        <v>0</v>
      </c>
      <c r="Q151" s="175">
        <v>0.0</v>
      </c>
      <c r="R151" s="175">
        <f t="shared" ref="R151:R152" si="77">Q151*H151</f>
        <v>0</v>
      </c>
      <c r="S151" s="175">
        <v>0.0</v>
      </c>
      <c r="T151" s="176">
        <f t="shared" ref="T151:T152" si="78"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13" t="s">
        <v>152</v>
      </c>
      <c r="AS151" s="27"/>
      <c r="AT151" s="13" t="s">
        <v>141</v>
      </c>
      <c r="AU151" s="13" t="s">
        <v>133</v>
      </c>
      <c r="AV151" s="27"/>
      <c r="AW151" s="27"/>
      <c r="AX151" s="27"/>
      <c r="AY151" s="13" t="s">
        <v>134</v>
      </c>
      <c r="AZ151" s="27"/>
      <c r="BA151" s="27"/>
      <c r="BB151" s="27"/>
      <c r="BC151" s="27"/>
      <c r="BD151" s="27"/>
      <c r="BE151" s="177">
        <f t="shared" ref="BE151:BE152" si="79">IF(N151="základní",J151,0)</f>
        <v>0</v>
      </c>
      <c r="BF151" s="177">
        <f t="shared" ref="BF151:BF152" si="80">IF(N151="snížená",J151,0)</f>
        <v>0</v>
      </c>
      <c r="BG151" s="177">
        <f t="shared" ref="BG151:BG152" si="81">IF(N151="zákl. přenesená",J151,0)</f>
        <v>0</v>
      </c>
      <c r="BH151" s="177">
        <f t="shared" ref="BH151:BH152" si="82">IF(N151="sníž. přenesená",J151,0)</f>
        <v>0</v>
      </c>
      <c r="BI151" s="177">
        <f t="shared" ref="BI151:BI152" si="83">IF(N151="nulová",J151,0)</f>
        <v>0</v>
      </c>
      <c r="BJ151" s="13" t="s">
        <v>21</v>
      </c>
      <c r="BK151" s="177">
        <f t="shared" ref="BK151:BK152" si="84">ROUND(I151*H151,0)</f>
        <v>0</v>
      </c>
      <c r="BL151" s="13" t="s">
        <v>152</v>
      </c>
      <c r="BM151" s="13" t="s">
        <v>399</v>
      </c>
      <c r="BN151" s="27"/>
      <c r="BO151" s="27"/>
      <c r="BP151" s="27"/>
      <c r="BQ151" s="27"/>
      <c r="BR151" s="27"/>
    </row>
    <row r="152" ht="16.5" customHeight="1">
      <c r="A152" s="27"/>
      <c r="B152" s="29"/>
      <c r="C152" s="166" t="s">
        <v>400</v>
      </c>
      <c r="D152" s="166" t="s">
        <v>141</v>
      </c>
      <c r="E152" s="167" t="s">
        <v>401</v>
      </c>
      <c r="F152" s="168" t="s">
        <v>402</v>
      </c>
      <c r="G152" s="169" t="s">
        <v>403</v>
      </c>
      <c r="H152" s="170">
        <v>1.344</v>
      </c>
      <c r="I152" s="171"/>
      <c r="J152" s="172">
        <f t="shared" si="75"/>
        <v>0</v>
      </c>
      <c r="K152" s="168" t="s">
        <v>149</v>
      </c>
      <c r="L152" s="29"/>
      <c r="M152" s="173" t="s">
        <v>34</v>
      </c>
      <c r="N152" s="174" t="s">
        <v>63</v>
      </c>
      <c r="O152" s="27"/>
      <c r="P152" s="175">
        <f t="shared" si="76"/>
        <v>0</v>
      </c>
      <c r="Q152" s="175">
        <v>0.0</v>
      </c>
      <c r="R152" s="175">
        <f t="shared" si="77"/>
        <v>0</v>
      </c>
      <c r="S152" s="175">
        <v>1.0</v>
      </c>
      <c r="T152" s="176">
        <f t="shared" si="78"/>
        <v>1.344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13" t="s">
        <v>152</v>
      </c>
      <c r="AS152" s="27"/>
      <c r="AT152" s="13" t="s">
        <v>141</v>
      </c>
      <c r="AU152" s="13" t="s">
        <v>133</v>
      </c>
      <c r="AV152" s="27"/>
      <c r="AW152" s="27"/>
      <c r="AX152" s="27"/>
      <c r="AY152" s="13" t="s">
        <v>134</v>
      </c>
      <c r="AZ152" s="27"/>
      <c r="BA152" s="27"/>
      <c r="BB152" s="27"/>
      <c r="BC152" s="27"/>
      <c r="BD152" s="27"/>
      <c r="BE152" s="177">
        <f t="shared" si="79"/>
        <v>0</v>
      </c>
      <c r="BF152" s="177">
        <f t="shared" si="80"/>
        <v>0</v>
      </c>
      <c r="BG152" s="177">
        <f t="shared" si="81"/>
        <v>0</v>
      </c>
      <c r="BH152" s="177">
        <f t="shared" si="82"/>
        <v>0</v>
      </c>
      <c r="BI152" s="177">
        <f t="shared" si="83"/>
        <v>0</v>
      </c>
      <c r="BJ152" s="13" t="s">
        <v>21</v>
      </c>
      <c r="BK152" s="177">
        <f t="shared" si="84"/>
        <v>0</v>
      </c>
      <c r="BL152" s="13" t="s">
        <v>152</v>
      </c>
      <c r="BM152" s="13" t="s">
        <v>404</v>
      </c>
      <c r="BN152" s="27"/>
      <c r="BO152" s="27"/>
      <c r="BP152" s="27"/>
      <c r="BQ152" s="27"/>
      <c r="BR152" s="27"/>
    </row>
    <row r="153" ht="27.0" customHeight="1">
      <c r="A153" s="27"/>
      <c r="B153" s="29"/>
      <c r="C153" s="27"/>
      <c r="D153" s="192" t="s">
        <v>193</v>
      </c>
      <c r="E153" s="27"/>
      <c r="F153" s="193" t="s">
        <v>405</v>
      </c>
      <c r="G153" s="27"/>
      <c r="H153" s="27"/>
      <c r="I153" s="27"/>
      <c r="J153" s="27"/>
      <c r="K153" s="27"/>
      <c r="L153" s="29"/>
      <c r="M153" s="194"/>
      <c r="N153" s="27"/>
      <c r="O153" s="27"/>
      <c r="P153" s="27"/>
      <c r="Q153" s="27"/>
      <c r="R153" s="27"/>
      <c r="S153" s="27"/>
      <c r="T153" s="99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13" t="s">
        <v>193</v>
      </c>
      <c r="AU153" s="13" t="s">
        <v>133</v>
      </c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</row>
    <row r="154" ht="13.5" customHeight="1">
      <c r="A154" s="199"/>
      <c r="B154" s="200"/>
      <c r="C154" s="199"/>
      <c r="D154" s="192" t="s">
        <v>285</v>
      </c>
      <c r="E154" s="201" t="s">
        <v>34</v>
      </c>
      <c r="F154" s="202" t="s">
        <v>406</v>
      </c>
      <c r="G154" s="199"/>
      <c r="H154" s="203">
        <v>1.344</v>
      </c>
      <c r="I154" s="199"/>
      <c r="J154" s="199"/>
      <c r="K154" s="199"/>
      <c r="L154" s="200"/>
      <c r="M154" s="204"/>
      <c r="N154" s="199"/>
      <c r="O154" s="199"/>
      <c r="P154" s="199"/>
      <c r="Q154" s="199"/>
      <c r="R154" s="199"/>
      <c r="S154" s="199"/>
      <c r="T154" s="205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199"/>
      <c r="AT154" s="201" t="s">
        <v>285</v>
      </c>
      <c r="AU154" s="201" t="s">
        <v>133</v>
      </c>
      <c r="AV154" s="199" t="s">
        <v>17</v>
      </c>
      <c r="AW154" s="199" t="s">
        <v>56</v>
      </c>
      <c r="AX154" s="199" t="s">
        <v>106</v>
      </c>
      <c r="AY154" s="201" t="s">
        <v>134</v>
      </c>
      <c r="AZ154" s="199"/>
      <c r="BA154" s="199"/>
      <c r="BB154" s="199"/>
      <c r="BC154" s="199"/>
      <c r="BD154" s="199"/>
      <c r="BE154" s="199"/>
      <c r="BF154" s="199"/>
      <c r="BG154" s="199"/>
      <c r="BH154" s="199"/>
      <c r="BI154" s="199"/>
      <c r="BJ154" s="199"/>
      <c r="BK154" s="199"/>
      <c r="BL154" s="199"/>
      <c r="BM154" s="199"/>
      <c r="BN154" s="199"/>
      <c r="BO154" s="199"/>
      <c r="BP154" s="199"/>
      <c r="BQ154" s="199"/>
      <c r="BR154" s="199"/>
    </row>
    <row r="155" ht="13.5" customHeight="1">
      <c r="A155" s="206"/>
      <c r="B155" s="207"/>
      <c r="C155" s="206"/>
      <c r="D155" s="192" t="s">
        <v>285</v>
      </c>
      <c r="E155" s="208" t="s">
        <v>34</v>
      </c>
      <c r="F155" s="209" t="s">
        <v>289</v>
      </c>
      <c r="G155" s="206"/>
      <c r="H155" s="210">
        <v>1.344</v>
      </c>
      <c r="I155" s="206"/>
      <c r="J155" s="206"/>
      <c r="K155" s="206"/>
      <c r="L155" s="207"/>
      <c r="M155" s="211"/>
      <c r="N155" s="206"/>
      <c r="O155" s="206"/>
      <c r="P155" s="206"/>
      <c r="Q155" s="206"/>
      <c r="R155" s="206"/>
      <c r="S155" s="206"/>
      <c r="T155" s="212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8" t="s">
        <v>285</v>
      </c>
      <c r="AU155" s="208" t="s">
        <v>133</v>
      </c>
      <c r="AV155" s="206" t="s">
        <v>175</v>
      </c>
      <c r="AW155" s="206" t="s">
        <v>56</v>
      </c>
      <c r="AX155" s="206" t="s">
        <v>21</v>
      </c>
      <c r="AY155" s="208" t="s">
        <v>134</v>
      </c>
      <c r="AZ155" s="206"/>
      <c r="BA155" s="206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</row>
    <row r="156" ht="25.5" customHeight="1">
      <c r="A156" s="27"/>
      <c r="B156" s="29"/>
      <c r="C156" s="166" t="s">
        <v>407</v>
      </c>
      <c r="D156" s="166" t="s">
        <v>141</v>
      </c>
      <c r="E156" s="167" t="s">
        <v>408</v>
      </c>
      <c r="F156" s="168" t="s">
        <v>409</v>
      </c>
      <c r="G156" s="169" t="s">
        <v>366</v>
      </c>
      <c r="H156" s="170">
        <v>8.25</v>
      </c>
      <c r="I156" s="171"/>
      <c r="J156" s="172">
        <f t="shared" ref="J156:J160" si="85">ROUND(I156*H156,0)</f>
        <v>0</v>
      </c>
      <c r="K156" s="168" t="s">
        <v>149</v>
      </c>
      <c r="L156" s="29"/>
      <c r="M156" s="173" t="s">
        <v>34</v>
      </c>
      <c r="N156" s="174" t="s">
        <v>63</v>
      </c>
      <c r="O156" s="27"/>
      <c r="P156" s="175">
        <f t="shared" ref="P156:P160" si="86">O156*H156</f>
        <v>0</v>
      </c>
      <c r="Q156" s="175">
        <v>0.27994</v>
      </c>
      <c r="R156" s="175">
        <f t="shared" ref="R156:R160" si="87">Q156*H156</f>
        <v>2.309505</v>
      </c>
      <c r="S156" s="175">
        <v>0.0</v>
      </c>
      <c r="T156" s="176">
        <f t="shared" ref="T156:T160" si="88"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13" t="s">
        <v>152</v>
      </c>
      <c r="AS156" s="27"/>
      <c r="AT156" s="13" t="s">
        <v>141</v>
      </c>
      <c r="AU156" s="13" t="s">
        <v>133</v>
      </c>
      <c r="AV156" s="27"/>
      <c r="AW156" s="27"/>
      <c r="AX156" s="27"/>
      <c r="AY156" s="13" t="s">
        <v>134</v>
      </c>
      <c r="AZ156" s="27"/>
      <c r="BA156" s="27"/>
      <c r="BB156" s="27"/>
      <c r="BC156" s="27"/>
      <c r="BD156" s="27"/>
      <c r="BE156" s="177">
        <f t="shared" ref="BE156:BE160" si="89">IF(N156="základní",J156,0)</f>
        <v>0</v>
      </c>
      <c r="BF156" s="177">
        <f t="shared" ref="BF156:BF160" si="90">IF(N156="snížená",J156,0)</f>
        <v>0</v>
      </c>
      <c r="BG156" s="177">
        <f t="shared" ref="BG156:BG160" si="91">IF(N156="zákl. přenesená",J156,0)</f>
        <v>0</v>
      </c>
      <c r="BH156" s="177">
        <f t="shared" ref="BH156:BH160" si="92">IF(N156="sníž. přenesená",J156,0)</f>
        <v>0</v>
      </c>
      <c r="BI156" s="177">
        <f t="shared" ref="BI156:BI160" si="93">IF(N156="nulová",J156,0)</f>
        <v>0</v>
      </c>
      <c r="BJ156" s="13" t="s">
        <v>21</v>
      </c>
      <c r="BK156" s="177">
        <f t="shared" ref="BK156:BK160" si="94">ROUND(I156*H156,0)</f>
        <v>0</v>
      </c>
      <c r="BL156" s="13" t="s">
        <v>152</v>
      </c>
      <c r="BM156" s="13" t="s">
        <v>410</v>
      </c>
      <c r="BN156" s="27"/>
      <c r="BO156" s="27"/>
      <c r="BP156" s="27"/>
      <c r="BQ156" s="27"/>
      <c r="BR156" s="27"/>
    </row>
    <row r="157" ht="16.5" customHeight="1">
      <c r="A157" s="27"/>
      <c r="B157" s="29"/>
      <c r="C157" s="166" t="s">
        <v>411</v>
      </c>
      <c r="D157" s="166" t="s">
        <v>141</v>
      </c>
      <c r="E157" s="167" t="s">
        <v>412</v>
      </c>
      <c r="F157" s="168" t="s">
        <v>413</v>
      </c>
      <c r="G157" s="169" t="s">
        <v>366</v>
      </c>
      <c r="H157" s="170">
        <v>8.25</v>
      </c>
      <c r="I157" s="171"/>
      <c r="J157" s="172">
        <f t="shared" si="85"/>
        <v>0</v>
      </c>
      <c r="K157" s="168" t="s">
        <v>149</v>
      </c>
      <c r="L157" s="29"/>
      <c r="M157" s="173" t="s">
        <v>34</v>
      </c>
      <c r="N157" s="174" t="s">
        <v>63</v>
      </c>
      <c r="O157" s="27"/>
      <c r="P157" s="175">
        <f t="shared" si="86"/>
        <v>0</v>
      </c>
      <c r="Q157" s="175">
        <v>0.45294</v>
      </c>
      <c r="R157" s="175">
        <f t="shared" si="87"/>
        <v>3.736755</v>
      </c>
      <c r="S157" s="175">
        <v>0.0</v>
      </c>
      <c r="T157" s="176">
        <f t="shared" si="88"/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13" t="s">
        <v>152</v>
      </c>
      <c r="AS157" s="27"/>
      <c r="AT157" s="13" t="s">
        <v>141</v>
      </c>
      <c r="AU157" s="13" t="s">
        <v>133</v>
      </c>
      <c r="AV157" s="27"/>
      <c r="AW157" s="27"/>
      <c r="AX157" s="27"/>
      <c r="AY157" s="13" t="s">
        <v>134</v>
      </c>
      <c r="AZ157" s="27"/>
      <c r="BA157" s="27"/>
      <c r="BB157" s="27"/>
      <c r="BC157" s="27"/>
      <c r="BD157" s="27"/>
      <c r="BE157" s="177">
        <f t="shared" si="89"/>
        <v>0</v>
      </c>
      <c r="BF157" s="177">
        <f t="shared" si="90"/>
        <v>0</v>
      </c>
      <c r="BG157" s="177">
        <f t="shared" si="91"/>
        <v>0</v>
      </c>
      <c r="BH157" s="177">
        <f t="shared" si="92"/>
        <v>0</v>
      </c>
      <c r="BI157" s="177">
        <f t="shared" si="93"/>
        <v>0</v>
      </c>
      <c r="BJ157" s="13" t="s">
        <v>21</v>
      </c>
      <c r="BK157" s="177">
        <f t="shared" si="94"/>
        <v>0</v>
      </c>
      <c r="BL157" s="13" t="s">
        <v>152</v>
      </c>
      <c r="BM157" s="13" t="s">
        <v>414</v>
      </c>
      <c r="BN157" s="27"/>
      <c r="BO157" s="27"/>
      <c r="BP157" s="27"/>
      <c r="BQ157" s="27"/>
      <c r="BR157" s="27"/>
    </row>
    <row r="158" ht="16.5" customHeight="1">
      <c r="A158" s="27"/>
      <c r="B158" s="29"/>
      <c r="C158" s="166" t="s">
        <v>415</v>
      </c>
      <c r="D158" s="166" t="s">
        <v>141</v>
      </c>
      <c r="E158" s="167" t="s">
        <v>416</v>
      </c>
      <c r="F158" s="168" t="s">
        <v>417</v>
      </c>
      <c r="G158" s="169" t="s">
        <v>366</v>
      </c>
      <c r="H158" s="170">
        <v>8.25</v>
      </c>
      <c r="I158" s="171"/>
      <c r="J158" s="172">
        <f t="shared" si="85"/>
        <v>0</v>
      </c>
      <c r="K158" s="168" t="s">
        <v>149</v>
      </c>
      <c r="L158" s="29"/>
      <c r="M158" s="173" t="s">
        <v>34</v>
      </c>
      <c r="N158" s="174" t="s">
        <v>63</v>
      </c>
      <c r="O158" s="27"/>
      <c r="P158" s="175">
        <f t="shared" si="86"/>
        <v>0</v>
      </c>
      <c r="Q158" s="175">
        <v>0.19432</v>
      </c>
      <c r="R158" s="175">
        <f t="shared" si="87"/>
        <v>1.60314</v>
      </c>
      <c r="S158" s="175">
        <v>0.0</v>
      </c>
      <c r="T158" s="176">
        <f t="shared" si="88"/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13" t="s">
        <v>152</v>
      </c>
      <c r="AS158" s="27"/>
      <c r="AT158" s="13" t="s">
        <v>141</v>
      </c>
      <c r="AU158" s="13" t="s">
        <v>133</v>
      </c>
      <c r="AV158" s="27"/>
      <c r="AW158" s="27"/>
      <c r="AX158" s="27"/>
      <c r="AY158" s="13" t="s">
        <v>134</v>
      </c>
      <c r="AZ158" s="27"/>
      <c r="BA158" s="27"/>
      <c r="BB158" s="27"/>
      <c r="BC158" s="27"/>
      <c r="BD158" s="27"/>
      <c r="BE158" s="177">
        <f t="shared" si="89"/>
        <v>0</v>
      </c>
      <c r="BF158" s="177">
        <f t="shared" si="90"/>
        <v>0</v>
      </c>
      <c r="BG158" s="177">
        <f t="shared" si="91"/>
        <v>0</v>
      </c>
      <c r="BH158" s="177">
        <f t="shared" si="92"/>
        <v>0</v>
      </c>
      <c r="BI158" s="177">
        <f t="shared" si="93"/>
        <v>0</v>
      </c>
      <c r="BJ158" s="13" t="s">
        <v>21</v>
      </c>
      <c r="BK158" s="177">
        <f t="shared" si="94"/>
        <v>0</v>
      </c>
      <c r="BL158" s="13" t="s">
        <v>152</v>
      </c>
      <c r="BM158" s="13" t="s">
        <v>418</v>
      </c>
      <c r="BN158" s="27"/>
      <c r="BO158" s="27"/>
      <c r="BP158" s="27"/>
      <c r="BQ158" s="27"/>
      <c r="BR158" s="27"/>
    </row>
    <row r="159" ht="16.5" customHeight="1">
      <c r="A159" s="27"/>
      <c r="B159" s="29"/>
      <c r="C159" s="166" t="s">
        <v>420</v>
      </c>
      <c r="D159" s="166" t="s">
        <v>141</v>
      </c>
      <c r="E159" s="167" t="s">
        <v>421</v>
      </c>
      <c r="F159" s="168" t="s">
        <v>422</v>
      </c>
      <c r="G159" s="169" t="s">
        <v>282</v>
      </c>
      <c r="H159" s="170">
        <v>3.0</v>
      </c>
      <c r="I159" s="171"/>
      <c r="J159" s="172">
        <f t="shared" si="85"/>
        <v>0</v>
      </c>
      <c r="K159" s="168" t="s">
        <v>149</v>
      </c>
      <c r="L159" s="29"/>
      <c r="M159" s="173" t="s">
        <v>34</v>
      </c>
      <c r="N159" s="174" t="s">
        <v>63</v>
      </c>
      <c r="O159" s="27"/>
      <c r="P159" s="175">
        <f t="shared" si="86"/>
        <v>0</v>
      </c>
      <c r="Q159" s="175">
        <v>0.07299</v>
      </c>
      <c r="R159" s="175">
        <f t="shared" si="87"/>
        <v>0.21897</v>
      </c>
      <c r="S159" s="175">
        <v>0.0</v>
      </c>
      <c r="T159" s="176">
        <f t="shared" si="88"/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13" t="s">
        <v>186</v>
      </c>
      <c r="AS159" s="27"/>
      <c r="AT159" s="13" t="s">
        <v>141</v>
      </c>
      <c r="AU159" s="13" t="s">
        <v>133</v>
      </c>
      <c r="AV159" s="27"/>
      <c r="AW159" s="27"/>
      <c r="AX159" s="27"/>
      <c r="AY159" s="13" t="s">
        <v>134</v>
      </c>
      <c r="AZ159" s="27"/>
      <c r="BA159" s="27"/>
      <c r="BB159" s="27"/>
      <c r="BC159" s="27"/>
      <c r="BD159" s="27"/>
      <c r="BE159" s="177">
        <f t="shared" si="89"/>
        <v>0</v>
      </c>
      <c r="BF159" s="177">
        <f t="shared" si="90"/>
        <v>0</v>
      </c>
      <c r="BG159" s="177">
        <f t="shared" si="91"/>
        <v>0</v>
      </c>
      <c r="BH159" s="177">
        <f t="shared" si="92"/>
        <v>0</v>
      </c>
      <c r="BI159" s="177">
        <f t="shared" si="93"/>
        <v>0</v>
      </c>
      <c r="BJ159" s="13" t="s">
        <v>21</v>
      </c>
      <c r="BK159" s="177">
        <f t="shared" si="94"/>
        <v>0</v>
      </c>
      <c r="BL159" s="13" t="s">
        <v>186</v>
      </c>
      <c r="BM159" s="13" t="s">
        <v>423</v>
      </c>
      <c r="BN159" s="27"/>
      <c r="BO159" s="27"/>
      <c r="BP159" s="27"/>
      <c r="BQ159" s="27"/>
      <c r="BR159" s="27"/>
    </row>
    <row r="160" ht="16.5" customHeight="1">
      <c r="A160" s="27"/>
      <c r="B160" s="29"/>
      <c r="C160" s="178" t="s">
        <v>424</v>
      </c>
      <c r="D160" s="178" t="s">
        <v>131</v>
      </c>
      <c r="E160" s="179" t="s">
        <v>425</v>
      </c>
      <c r="F160" s="180" t="s">
        <v>426</v>
      </c>
      <c r="G160" s="182" t="s">
        <v>427</v>
      </c>
      <c r="H160" s="184">
        <v>3.0</v>
      </c>
      <c r="I160" s="186"/>
      <c r="J160" s="187">
        <f t="shared" si="85"/>
        <v>0</v>
      </c>
      <c r="K160" s="180" t="s">
        <v>149</v>
      </c>
      <c r="L160" s="188"/>
      <c r="M160" s="190" t="s">
        <v>34</v>
      </c>
      <c r="N160" s="191" t="s">
        <v>63</v>
      </c>
      <c r="O160" s="27"/>
      <c r="P160" s="175">
        <f t="shared" si="86"/>
        <v>0</v>
      </c>
      <c r="Q160" s="175">
        <v>0.0</v>
      </c>
      <c r="R160" s="175">
        <f t="shared" si="87"/>
        <v>0</v>
      </c>
      <c r="S160" s="175">
        <v>0.0</v>
      </c>
      <c r="T160" s="176">
        <f t="shared" si="88"/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13" t="s">
        <v>186</v>
      </c>
      <c r="AS160" s="27"/>
      <c r="AT160" s="13" t="s">
        <v>131</v>
      </c>
      <c r="AU160" s="13" t="s">
        <v>133</v>
      </c>
      <c r="AV160" s="27"/>
      <c r="AW160" s="27"/>
      <c r="AX160" s="27"/>
      <c r="AY160" s="13" t="s">
        <v>134</v>
      </c>
      <c r="AZ160" s="27"/>
      <c r="BA160" s="27"/>
      <c r="BB160" s="27"/>
      <c r="BC160" s="27"/>
      <c r="BD160" s="27"/>
      <c r="BE160" s="177">
        <f t="shared" si="89"/>
        <v>0</v>
      </c>
      <c r="BF160" s="177">
        <f t="shared" si="90"/>
        <v>0</v>
      </c>
      <c r="BG160" s="177">
        <f t="shared" si="91"/>
        <v>0</v>
      </c>
      <c r="BH160" s="177">
        <f t="shared" si="92"/>
        <v>0</v>
      </c>
      <c r="BI160" s="177">
        <f t="shared" si="93"/>
        <v>0</v>
      </c>
      <c r="BJ160" s="13" t="s">
        <v>21</v>
      </c>
      <c r="BK160" s="177">
        <f t="shared" si="94"/>
        <v>0</v>
      </c>
      <c r="BL160" s="13" t="s">
        <v>186</v>
      </c>
      <c r="BM160" s="13" t="s">
        <v>428</v>
      </c>
      <c r="BN160" s="27"/>
      <c r="BO160" s="27"/>
      <c r="BP160" s="27"/>
      <c r="BQ160" s="27"/>
      <c r="BR160" s="27"/>
    </row>
    <row r="161" ht="21.75" customHeight="1">
      <c r="A161" s="149"/>
      <c r="B161" s="151"/>
      <c r="C161" s="149"/>
      <c r="D161" s="152" t="s">
        <v>105</v>
      </c>
      <c r="E161" s="164" t="s">
        <v>429</v>
      </c>
      <c r="F161" s="164" t="s">
        <v>430</v>
      </c>
      <c r="G161" s="149"/>
      <c r="H161" s="149"/>
      <c r="I161" s="149"/>
      <c r="J161" s="165">
        <f>BK161</f>
        <v>0</v>
      </c>
      <c r="K161" s="149"/>
      <c r="L161" s="151"/>
      <c r="M161" s="156"/>
      <c r="N161" s="149"/>
      <c r="O161" s="149"/>
      <c r="P161" s="158">
        <f>SUM(P162:P215)</f>
        <v>0</v>
      </c>
      <c r="Q161" s="149"/>
      <c r="R161" s="158">
        <f>SUM(R162:R215)</f>
        <v>0.1036</v>
      </c>
      <c r="S161" s="149"/>
      <c r="T161" s="160">
        <f>SUM(T162:T215)</f>
        <v>0</v>
      </c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52" t="s">
        <v>133</v>
      </c>
      <c r="AS161" s="149"/>
      <c r="AT161" s="162" t="s">
        <v>105</v>
      </c>
      <c r="AU161" s="162" t="s">
        <v>17</v>
      </c>
      <c r="AV161" s="149"/>
      <c r="AW161" s="149"/>
      <c r="AX161" s="149"/>
      <c r="AY161" s="152" t="s">
        <v>134</v>
      </c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63">
        <f>SUM(BK162:BK215)</f>
        <v>0</v>
      </c>
      <c r="BL161" s="149"/>
      <c r="BM161" s="149"/>
      <c r="BN161" s="149"/>
      <c r="BO161" s="149"/>
      <c r="BP161" s="149"/>
      <c r="BQ161" s="149"/>
      <c r="BR161" s="149"/>
    </row>
    <row r="162" ht="16.5" customHeight="1">
      <c r="A162" s="27"/>
      <c r="B162" s="29"/>
      <c r="C162" s="166" t="s">
        <v>431</v>
      </c>
      <c r="D162" s="166" t="s">
        <v>141</v>
      </c>
      <c r="E162" s="167" t="s">
        <v>432</v>
      </c>
      <c r="F162" s="168" t="s">
        <v>433</v>
      </c>
      <c r="G162" s="169" t="s">
        <v>403</v>
      </c>
      <c r="H162" s="170">
        <v>91.74</v>
      </c>
      <c r="I162" s="171"/>
      <c r="J162" s="172">
        <f>ROUND(I162*H162,0)</f>
        <v>0</v>
      </c>
      <c r="K162" s="168" t="s">
        <v>149</v>
      </c>
      <c r="L162" s="29"/>
      <c r="M162" s="173" t="s">
        <v>34</v>
      </c>
      <c r="N162" s="174" t="s">
        <v>63</v>
      </c>
      <c r="O162" s="27"/>
      <c r="P162" s="175">
        <f>O162*H162</f>
        <v>0</v>
      </c>
      <c r="Q162" s="175">
        <v>0.0</v>
      </c>
      <c r="R162" s="175">
        <f>Q162*H162</f>
        <v>0</v>
      </c>
      <c r="S162" s="175">
        <v>0.0</v>
      </c>
      <c r="T162" s="176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13" t="s">
        <v>152</v>
      </c>
      <c r="AS162" s="27"/>
      <c r="AT162" s="13" t="s">
        <v>141</v>
      </c>
      <c r="AU162" s="13" t="s">
        <v>133</v>
      </c>
      <c r="AV162" s="27"/>
      <c r="AW162" s="27"/>
      <c r="AX162" s="27"/>
      <c r="AY162" s="13" t="s">
        <v>134</v>
      </c>
      <c r="AZ162" s="27"/>
      <c r="BA162" s="27"/>
      <c r="BB162" s="27"/>
      <c r="BC162" s="27"/>
      <c r="BD162" s="27"/>
      <c r="BE162" s="177">
        <f>IF(N162="základní",J162,0)</f>
        <v>0</v>
      </c>
      <c r="BF162" s="177">
        <f>IF(N162="snížená",J162,0)</f>
        <v>0</v>
      </c>
      <c r="BG162" s="177">
        <f>IF(N162="zákl. přenesená",J162,0)</f>
        <v>0</v>
      </c>
      <c r="BH162" s="177">
        <f>IF(N162="sníž. přenesená",J162,0)</f>
        <v>0</v>
      </c>
      <c r="BI162" s="177">
        <f>IF(N162="nulová",J162,0)</f>
        <v>0</v>
      </c>
      <c r="BJ162" s="13" t="s">
        <v>21</v>
      </c>
      <c r="BK162" s="177">
        <f>ROUND(I162*H162,0)</f>
        <v>0</v>
      </c>
      <c r="BL162" s="13" t="s">
        <v>152</v>
      </c>
      <c r="BM162" s="13" t="s">
        <v>434</v>
      </c>
      <c r="BN162" s="27"/>
      <c r="BO162" s="27"/>
      <c r="BP162" s="27"/>
      <c r="BQ162" s="27"/>
      <c r="BR162" s="27"/>
    </row>
    <row r="163" ht="27.0" customHeight="1">
      <c r="A163" s="27"/>
      <c r="B163" s="29"/>
      <c r="C163" s="27"/>
      <c r="D163" s="192" t="s">
        <v>193</v>
      </c>
      <c r="E163" s="27"/>
      <c r="F163" s="193" t="s">
        <v>435</v>
      </c>
      <c r="G163" s="27"/>
      <c r="H163" s="27"/>
      <c r="I163" s="27"/>
      <c r="J163" s="27"/>
      <c r="K163" s="27"/>
      <c r="L163" s="29"/>
      <c r="M163" s="194"/>
      <c r="N163" s="27"/>
      <c r="O163" s="27"/>
      <c r="P163" s="27"/>
      <c r="Q163" s="27"/>
      <c r="R163" s="27"/>
      <c r="S163" s="27"/>
      <c r="T163" s="99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13" t="s">
        <v>193</v>
      </c>
      <c r="AU163" s="13" t="s">
        <v>133</v>
      </c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</row>
    <row r="164" ht="13.5" customHeight="1">
      <c r="A164" s="199"/>
      <c r="B164" s="200"/>
      <c r="C164" s="199"/>
      <c r="D164" s="192" t="s">
        <v>285</v>
      </c>
      <c r="E164" s="201" t="s">
        <v>34</v>
      </c>
      <c r="F164" s="202" t="s">
        <v>436</v>
      </c>
      <c r="G164" s="199"/>
      <c r="H164" s="203">
        <v>4.32</v>
      </c>
      <c r="I164" s="199"/>
      <c r="J164" s="199"/>
      <c r="K164" s="199"/>
      <c r="L164" s="200"/>
      <c r="M164" s="204"/>
      <c r="N164" s="199"/>
      <c r="O164" s="199"/>
      <c r="P164" s="199"/>
      <c r="Q164" s="199"/>
      <c r="R164" s="199"/>
      <c r="S164" s="199"/>
      <c r="T164" s="205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  <c r="AS164" s="199"/>
      <c r="AT164" s="201" t="s">
        <v>285</v>
      </c>
      <c r="AU164" s="201" t="s">
        <v>133</v>
      </c>
      <c r="AV164" s="199" t="s">
        <v>17</v>
      </c>
      <c r="AW164" s="199" t="s">
        <v>56</v>
      </c>
      <c r="AX164" s="199" t="s">
        <v>106</v>
      </c>
      <c r="AY164" s="201" t="s">
        <v>134</v>
      </c>
      <c r="AZ164" s="199"/>
      <c r="BA164" s="199"/>
      <c r="BB164" s="199"/>
      <c r="BC164" s="199"/>
      <c r="BD164" s="199"/>
      <c r="BE164" s="199"/>
      <c r="BF164" s="199"/>
      <c r="BG164" s="199"/>
      <c r="BH164" s="199"/>
      <c r="BI164" s="199"/>
      <c r="BJ164" s="199"/>
      <c r="BK164" s="199"/>
      <c r="BL164" s="199"/>
      <c r="BM164" s="199"/>
      <c r="BN164" s="199"/>
      <c r="BO164" s="199"/>
      <c r="BP164" s="199"/>
      <c r="BQ164" s="199"/>
      <c r="BR164" s="199"/>
    </row>
    <row r="165" ht="13.5" customHeight="1">
      <c r="A165" s="199"/>
      <c r="B165" s="200"/>
      <c r="C165" s="199"/>
      <c r="D165" s="192" t="s">
        <v>285</v>
      </c>
      <c r="E165" s="201" t="s">
        <v>34</v>
      </c>
      <c r="F165" s="202" t="s">
        <v>437</v>
      </c>
      <c r="G165" s="199"/>
      <c r="H165" s="203">
        <v>2.7</v>
      </c>
      <c r="I165" s="199"/>
      <c r="J165" s="199"/>
      <c r="K165" s="199"/>
      <c r="L165" s="200"/>
      <c r="M165" s="204"/>
      <c r="N165" s="199"/>
      <c r="O165" s="199"/>
      <c r="P165" s="199"/>
      <c r="Q165" s="199"/>
      <c r="R165" s="199"/>
      <c r="S165" s="199"/>
      <c r="T165" s="205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99"/>
      <c r="AT165" s="201" t="s">
        <v>285</v>
      </c>
      <c r="AU165" s="201" t="s">
        <v>133</v>
      </c>
      <c r="AV165" s="199" t="s">
        <v>17</v>
      </c>
      <c r="AW165" s="199" t="s">
        <v>56</v>
      </c>
      <c r="AX165" s="199" t="s">
        <v>106</v>
      </c>
      <c r="AY165" s="201" t="s">
        <v>134</v>
      </c>
      <c r="AZ165" s="199"/>
      <c r="BA165" s="199"/>
      <c r="BB165" s="199"/>
      <c r="BC165" s="199"/>
      <c r="BD165" s="199"/>
      <c r="BE165" s="199"/>
      <c r="BF165" s="199"/>
      <c r="BG165" s="199"/>
      <c r="BH165" s="199"/>
      <c r="BI165" s="199"/>
      <c r="BJ165" s="199"/>
      <c r="BK165" s="199"/>
      <c r="BL165" s="199"/>
      <c r="BM165" s="199"/>
      <c r="BN165" s="199"/>
      <c r="BO165" s="199"/>
      <c r="BP165" s="199"/>
      <c r="BQ165" s="199"/>
      <c r="BR165" s="199"/>
    </row>
    <row r="166" ht="13.5" customHeight="1">
      <c r="A166" s="199"/>
      <c r="B166" s="200"/>
      <c r="C166" s="199"/>
      <c r="D166" s="192" t="s">
        <v>285</v>
      </c>
      <c r="E166" s="201" t="s">
        <v>34</v>
      </c>
      <c r="F166" s="202" t="s">
        <v>438</v>
      </c>
      <c r="G166" s="199"/>
      <c r="H166" s="203">
        <v>3.6</v>
      </c>
      <c r="I166" s="199"/>
      <c r="J166" s="199"/>
      <c r="K166" s="199"/>
      <c r="L166" s="200"/>
      <c r="M166" s="204"/>
      <c r="N166" s="199"/>
      <c r="O166" s="199"/>
      <c r="P166" s="199"/>
      <c r="Q166" s="199"/>
      <c r="R166" s="199"/>
      <c r="S166" s="199"/>
      <c r="T166" s="205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201" t="s">
        <v>285</v>
      </c>
      <c r="AU166" s="201" t="s">
        <v>133</v>
      </c>
      <c r="AV166" s="199" t="s">
        <v>17</v>
      </c>
      <c r="AW166" s="199" t="s">
        <v>56</v>
      </c>
      <c r="AX166" s="199" t="s">
        <v>106</v>
      </c>
      <c r="AY166" s="201" t="s">
        <v>134</v>
      </c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</row>
    <row r="167" ht="13.5" customHeight="1">
      <c r="A167" s="199"/>
      <c r="B167" s="200"/>
      <c r="C167" s="199"/>
      <c r="D167" s="192" t="s">
        <v>285</v>
      </c>
      <c r="E167" s="201" t="s">
        <v>34</v>
      </c>
      <c r="F167" s="202" t="s">
        <v>439</v>
      </c>
      <c r="G167" s="199"/>
      <c r="H167" s="203">
        <v>30.0</v>
      </c>
      <c r="I167" s="199"/>
      <c r="J167" s="199"/>
      <c r="K167" s="199"/>
      <c r="L167" s="200"/>
      <c r="M167" s="204"/>
      <c r="N167" s="199"/>
      <c r="O167" s="199"/>
      <c r="P167" s="199"/>
      <c r="Q167" s="199"/>
      <c r="R167" s="199"/>
      <c r="S167" s="199"/>
      <c r="T167" s="205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201" t="s">
        <v>285</v>
      </c>
      <c r="AU167" s="201" t="s">
        <v>133</v>
      </c>
      <c r="AV167" s="199" t="s">
        <v>17</v>
      </c>
      <c r="AW167" s="199" t="s">
        <v>56</v>
      </c>
      <c r="AX167" s="199" t="s">
        <v>106</v>
      </c>
      <c r="AY167" s="201" t="s">
        <v>134</v>
      </c>
      <c r="AZ167" s="199"/>
      <c r="BA167" s="199"/>
      <c r="BB167" s="199"/>
      <c r="BC167" s="199"/>
      <c r="BD167" s="199"/>
      <c r="BE167" s="199"/>
      <c r="BF167" s="199"/>
      <c r="BG167" s="199"/>
      <c r="BH167" s="199"/>
      <c r="BI167" s="199"/>
      <c r="BJ167" s="199"/>
      <c r="BK167" s="199"/>
      <c r="BL167" s="199"/>
      <c r="BM167" s="199"/>
      <c r="BN167" s="199"/>
      <c r="BO167" s="199"/>
      <c r="BP167" s="199"/>
      <c r="BQ167" s="199"/>
      <c r="BR167" s="199"/>
    </row>
    <row r="168" ht="13.5" customHeight="1">
      <c r="A168" s="199"/>
      <c r="B168" s="200"/>
      <c r="C168" s="199"/>
      <c r="D168" s="192" t="s">
        <v>285</v>
      </c>
      <c r="E168" s="201" t="s">
        <v>34</v>
      </c>
      <c r="F168" s="202" t="s">
        <v>440</v>
      </c>
      <c r="G168" s="199"/>
      <c r="H168" s="203">
        <v>15.12</v>
      </c>
      <c r="I168" s="199"/>
      <c r="J168" s="199"/>
      <c r="K168" s="199"/>
      <c r="L168" s="200"/>
      <c r="M168" s="204"/>
      <c r="N168" s="199"/>
      <c r="O168" s="199"/>
      <c r="P168" s="199"/>
      <c r="Q168" s="199"/>
      <c r="R168" s="199"/>
      <c r="S168" s="199"/>
      <c r="T168" s="205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99"/>
      <c r="AT168" s="201" t="s">
        <v>285</v>
      </c>
      <c r="AU168" s="201" t="s">
        <v>133</v>
      </c>
      <c r="AV168" s="199" t="s">
        <v>17</v>
      </c>
      <c r="AW168" s="199" t="s">
        <v>56</v>
      </c>
      <c r="AX168" s="199" t="s">
        <v>106</v>
      </c>
      <c r="AY168" s="201" t="s">
        <v>134</v>
      </c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199"/>
      <c r="BQ168" s="199"/>
      <c r="BR168" s="199"/>
    </row>
    <row r="169" ht="13.5" customHeight="1">
      <c r="A169" s="199"/>
      <c r="B169" s="200"/>
      <c r="C169" s="199"/>
      <c r="D169" s="192" t="s">
        <v>285</v>
      </c>
      <c r="E169" s="201" t="s">
        <v>34</v>
      </c>
      <c r="F169" s="202" t="s">
        <v>441</v>
      </c>
      <c r="G169" s="199"/>
      <c r="H169" s="203">
        <v>12.0</v>
      </c>
      <c r="I169" s="199"/>
      <c r="J169" s="199"/>
      <c r="K169" s="199"/>
      <c r="L169" s="200"/>
      <c r="M169" s="204"/>
      <c r="N169" s="199"/>
      <c r="O169" s="199"/>
      <c r="P169" s="199"/>
      <c r="Q169" s="199"/>
      <c r="R169" s="199"/>
      <c r="S169" s="199"/>
      <c r="T169" s="205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  <c r="AS169" s="199"/>
      <c r="AT169" s="201" t="s">
        <v>285</v>
      </c>
      <c r="AU169" s="201" t="s">
        <v>133</v>
      </c>
      <c r="AV169" s="199" t="s">
        <v>17</v>
      </c>
      <c r="AW169" s="199" t="s">
        <v>56</v>
      </c>
      <c r="AX169" s="199" t="s">
        <v>106</v>
      </c>
      <c r="AY169" s="201" t="s">
        <v>134</v>
      </c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199"/>
      <c r="BQ169" s="199"/>
      <c r="BR169" s="199"/>
    </row>
    <row r="170" ht="13.5" customHeight="1">
      <c r="A170" s="199"/>
      <c r="B170" s="200"/>
      <c r="C170" s="199"/>
      <c r="D170" s="192" t="s">
        <v>285</v>
      </c>
      <c r="E170" s="201" t="s">
        <v>34</v>
      </c>
      <c r="F170" s="202" t="s">
        <v>442</v>
      </c>
      <c r="G170" s="199"/>
      <c r="H170" s="203">
        <v>24.0</v>
      </c>
      <c r="I170" s="199"/>
      <c r="J170" s="199"/>
      <c r="K170" s="199"/>
      <c r="L170" s="200"/>
      <c r="M170" s="204"/>
      <c r="N170" s="199"/>
      <c r="O170" s="199"/>
      <c r="P170" s="199"/>
      <c r="Q170" s="199"/>
      <c r="R170" s="199"/>
      <c r="S170" s="199"/>
      <c r="T170" s="205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201" t="s">
        <v>285</v>
      </c>
      <c r="AU170" s="201" t="s">
        <v>133</v>
      </c>
      <c r="AV170" s="199" t="s">
        <v>17</v>
      </c>
      <c r="AW170" s="199" t="s">
        <v>56</v>
      </c>
      <c r="AX170" s="199" t="s">
        <v>106</v>
      </c>
      <c r="AY170" s="201" t="s">
        <v>134</v>
      </c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199"/>
      <c r="BK170" s="199"/>
      <c r="BL170" s="199"/>
      <c r="BM170" s="199"/>
      <c r="BN170" s="199"/>
      <c r="BO170" s="199"/>
      <c r="BP170" s="199"/>
      <c r="BQ170" s="199"/>
      <c r="BR170" s="199"/>
    </row>
    <row r="171" ht="13.5" customHeight="1">
      <c r="A171" s="206"/>
      <c r="B171" s="207"/>
      <c r="C171" s="206"/>
      <c r="D171" s="192" t="s">
        <v>285</v>
      </c>
      <c r="E171" s="208" t="s">
        <v>34</v>
      </c>
      <c r="F171" s="209" t="s">
        <v>289</v>
      </c>
      <c r="G171" s="206"/>
      <c r="H171" s="210">
        <v>91.74</v>
      </c>
      <c r="I171" s="206"/>
      <c r="J171" s="206"/>
      <c r="K171" s="206"/>
      <c r="L171" s="207"/>
      <c r="M171" s="211"/>
      <c r="N171" s="206"/>
      <c r="O171" s="206"/>
      <c r="P171" s="206"/>
      <c r="Q171" s="206"/>
      <c r="R171" s="206"/>
      <c r="S171" s="206"/>
      <c r="T171" s="212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8" t="s">
        <v>285</v>
      </c>
      <c r="AU171" s="208" t="s">
        <v>133</v>
      </c>
      <c r="AV171" s="206" t="s">
        <v>175</v>
      </c>
      <c r="AW171" s="206" t="s">
        <v>56</v>
      </c>
      <c r="AX171" s="206" t="s">
        <v>21</v>
      </c>
      <c r="AY171" s="208" t="s">
        <v>134</v>
      </c>
      <c r="AZ171" s="206"/>
      <c r="BA171" s="206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</row>
    <row r="172" ht="25.5" customHeight="1">
      <c r="A172" s="27"/>
      <c r="B172" s="29"/>
      <c r="C172" s="166" t="s">
        <v>443</v>
      </c>
      <c r="D172" s="166" t="s">
        <v>141</v>
      </c>
      <c r="E172" s="167" t="s">
        <v>444</v>
      </c>
      <c r="F172" s="168" t="s">
        <v>445</v>
      </c>
      <c r="G172" s="169" t="s">
        <v>146</v>
      </c>
      <c r="H172" s="170">
        <v>2.0</v>
      </c>
      <c r="I172" s="171"/>
      <c r="J172" s="172">
        <f t="shared" ref="J172:J173" si="95">ROUND(I172*H172,0)</f>
        <v>0</v>
      </c>
      <c r="K172" s="168" t="s">
        <v>149</v>
      </c>
      <c r="L172" s="29"/>
      <c r="M172" s="173" t="s">
        <v>34</v>
      </c>
      <c r="N172" s="174" t="s">
        <v>63</v>
      </c>
      <c r="O172" s="27"/>
      <c r="P172" s="175">
        <f t="shared" ref="P172:P173" si="96">O172*H172</f>
        <v>0</v>
      </c>
      <c r="Q172" s="175">
        <v>0.0</v>
      </c>
      <c r="R172" s="175">
        <f t="shared" ref="R172:R173" si="97">Q172*H172</f>
        <v>0</v>
      </c>
      <c r="S172" s="175">
        <v>0.0</v>
      </c>
      <c r="T172" s="176">
        <f t="shared" ref="T172:T173" si="98">S172*H172</f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13" t="s">
        <v>152</v>
      </c>
      <c r="AS172" s="27"/>
      <c r="AT172" s="13" t="s">
        <v>141</v>
      </c>
      <c r="AU172" s="13" t="s">
        <v>133</v>
      </c>
      <c r="AV172" s="27"/>
      <c r="AW172" s="27"/>
      <c r="AX172" s="27"/>
      <c r="AY172" s="13" t="s">
        <v>134</v>
      </c>
      <c r="AZ172" s="27"/>
      <c r="BA172" s="27"/>
      <c r="BB172" s="27"/>
      <c r="BC172" s="27"/>
      <c r="BD172" s="27"/>
      <c r="BE172" s="177">
        <f t="shared" ref="BE172:BE173" si="99">IF(N172="základní",J172,0)</f>
        <v>0</v>
      </c>
      <c r="BF172" s="177">
        <f t="shared" ref="BF172:BF173" si="100">IF(N172="snížená",J172,0)</f>
        <v>0</v>
      </c>
      <c r="BG172" s="177">
        <f t="shared" ref="BG172:BG173" si="101">IF(N172="zákl. přenesená",J172,0)</f>
        <v>0</v>
      </c>
      <c r="BH172" s="177">
        <f t="shared" ref="BH172:BH173" si="102">IF(N172="sníž. přenesená",J172,0)</f>
        <v>0</v>
      </c>
      <c r="BI172" s="177">
        <f t="shared" ref="BI172:BI173" si="103">IF(N172="nulová",J172,0)</f>
        <v>0</v>
      </c>
      <c r="BJ172" s="13" t="s">
        <v>21</v>
      </c>
      <c r="BK172" s="177">
        <f t="shared" ref="BK172:BK173" si="104">ROUND(I172*H172,0)</f>
        <v>0</v>
      </c>
      <c r="BL172" s="13" t="s">
        <v>152</v>
      </c>
      <c r="BM172" s="13" t="s">
        <v>446</v>
      </c>
      <c r="BN172" s="27"/>
      <c r="BO172" s="27"/>
      <c r="BP172" s="27"/>
      <c r="BQ172" s="27"/>
      <c r="BR172" s="27"/>
    </row>
    <row r="173" ht="16.5" customHeight="1">
      <c r="A173" s="27"/>
      <c r="B173" s="29"/>
      <c r="C173" s="166" t="s">
        <v>447</v>
      </c>
      <c r="D173" s="166" t="s">
        <v>141</v>
      </c>
      <c r="E173" s="167" t="s">
        <v>448</v>
      </c>
      <c r="F173" s="168" t="s">
        <v>449</v>
      </c>
      <c r="G173" s="169" t="s">
        <v>403</v>
      </c>
      <c r="H173" s="170">
        <v>103.74</v>
      </c>
      <c r="I173" s="171"/>
      <c r="J173" s="172">
        <f t="shared" si="95"/>
        <v>0</v>
      </c>
      <c r="K173" s="168" t="s">
        <v>149</v>
      </c>
      <c r="L173" s="29"/>
      <c r="M173" s="173" t="s">
        <v>34</v>
      </c>
      <c r="N173" s="174" t="s">
        <v>63</v>
      </c>
      <c r="O173" s="27"/>
      <c r="P173" s="175">
        <f t="shared" si="96"/>
        <v>0</v>
      </c>
      <c r="Q173" s="175">
        <v>0.0</v>
      </c>
      <c r="R173" s="175">
        <f t="shared" si="97"/>
        <v>0</v>
      </c>
      <c r="S173" s="175">
        <v>0.0</v>
      </c>
      <c r="T173" s="176">
        <f t="shared" si="98"/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13" t="s">
        <v>152</v>
      </c>
      <c r="AS173" s="27"/>
      <c r="AT173" s="13" t="s">
        <v>141</v>
      </c>
      <c r="AU173" s="13" t="s">
        <v>133</v>
      </c>
      <c r="AV173" s="27"/>
      <c r="AW173" s="27"/>
      <c r="AX173" s="27"/>
      <c r="AY173" s="13" t="s">
        <v>134</v>
      </c>
      <c r="AZ173" s="27"/>
      <c r="BA173" s="27"/>
      <c r="BB173" s="27"/>
      <c r="BC173" s="27"/>
      <c r="BD173" s="27"/>
      <c r="BE173" s="177">
        <f t="shared" si="99"/>
        <v>0</v>
      </c>
      <c r="BF173" s="177">
        <f t="shared" si="100"/>
        <v>0</v>
      </c>
      <c r="BG173" s="177">
        <f t="shared" si="101"/>
        <v>0</v>
      </c>
      <c r="BH173" s="177">
        <f t="shared" si="102"/>
        <v>0</v>
      </c>
      <c r="BI173" s="177">
        <f t="shared" si="103"/>
        <v>0</v>
      </c>
      <c r="BJ173" s="13" t="s">
        <v>21</v>
      </c>
      <c r="BK173" s="177">
        <f t="shared" si="104"/>
        <v>0</v>
      </c>
      <c r="BL173" s="13" t="s">
        <v>152</v>
      </c>
      <c r="BM173" s="13" t="s">
        <v>450</v>
      </c>
      <c r="BN173" s="27"/>
      <c r="BO173" s="27"/>
      <c r="BP173" s="27"/>
      <c r="BQ173" s="27"/>
      <c r="BR173" s="27"/>
    </row>
    <row r="174" ht="13.5" customHeight="1">
      <c r="A174" s="199"/>
      <c r="B174" s="200"/>
      <c r="C174" s="199"/>
      <c r="D174" s="192" t="s">
        <v>285</v>
      </c>
      <c r="E174" s="201" t="s">
        <v>34</v>
      </c>
      <c r="F174" s="202" t="s">
        <v>451</v>
      </c>
      <c r="G174" s="199"/>
      <c r="H174" s="203">
        <v>91.74</v>
      </c>
      <c r="I174" s="199"/>
      <c r="J174" s="199"/>
      <c r="K174" s="199"/>
      <c r="L174" s="200"/>
      <c r="M174" s="204"/>
      <c r="N174" s="199"/>
      <c r="O174" s="199"/>
      <c r="P174" s="199"/>
      <c r="Q174" s="199"/>
      <c r="R174" s="199"/>
      <c r="S174" s="199"/>
      <c r="T174" s="205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9"/>
      <c r="AT174" s="201" t="s">
        <v>285</v>
      </c>
      <c r="AU174" s="201" t="s">
        <v>133</v>
      </c>
      <c r="AV174" s="199" t="s">
        <v>17</v>
      </c>
      <c r="AW174" s="199" t="s">
        <v>56</v>
      </c>
      <c r="AX174" s="199" t="s">
        <v>106</v>
      </c>
      <c r="AY174" s="201" t="s">
        <v>134</v>
      </c>
      <c r="AZ174" s="199"/>
      <c r="BA174" s="199"/>
      <c r="BB174" s="199"/>
      <c r="BC174" s="199"/>
      <c r="BD174" s="199"/>
      <c r="BE174" s="199"/>
      <c r="BF174" s="199"/>
      <c r="BG174" s="199"/>
      <c r="BH174" s="199"/>
      <c r="BI174" s="199"/>
      <c r="BJ174" s="199"/>
      <c r="BK174" s="199"/>
      <c r="BL174" s="199"/>
      <c r="BM174" s="199"/>
      <c r="BN174" s="199"/>
      <c r="BO174" s="199"/>
      <c r="BP174" s="199"/>
      <c r="BQ174" s="199"/>
      <c r="BR174" s="199"/>
    </row>
    <row r="175" ht="13.5" customHeight="1">
      <c r="A175" s="199"/>
      <c r="B175" s="200"/>
      <c r="C175" s="199"/>
      <c r="D175" s="192" t="s">
        <v>285</v>
      </c>
      <c r="E175" s="201" t="s">
        <v>34</v>
      </c>
      <c r="F175" s="202" t="s">
        <v>452</v>
      </c>
      <c r="G175" s="199"/>
      <c r="H175" s="203">
        <v>15.6</v>
      </c>
      <c r="I175" s="199"/>
      <c r="J175" s="199"/>
      <c r="K175" s="199"/>
      <c r="L175" s="200"/>
      <c r="M175" s="204"/>
      <c r="N175" s="199"/>
      <c r="O175" s="199"/>
      <c r="P175" s="199"/>
      <c r="Q175" s="199"/>
      <c r="R175" s="199"/>
      <c r="S175" s="199"/>
      <c r="T175" s="205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199"/>
      <c r="AT175" s="201" t="s">
        <v>285</v>
      </c>
      <c r="AU175" s="201" t="s">
        <v>133</v>
      </c>
      <c r="AV175" s="199" t="s">
        <v>17</v>
      </c>
      <c r="AW175" s="199" t="s">
        <v>56</v>
      </c>
      <c r="AX175" s="199" t="s">
        <v>106</v>
      </c>
      <c r="AY175" s="201" t="s">
        <v>134</v>
      </c>
      <c r="AZ175" s="199"/>
      <c r="BA175" s="199"/>
      <c r="BB175" s="199"/>
      <c r="BC175" s="199"/>
      <c r="BD175" s="199"/>
      <c r="BE175" s="199"/>
      <c r="BF175" s="199"/>
      <c r="BG175" s="199"/>
      <c r="BH175" s="199"/>
      <c r="BI175" s="199"/>
      <c r="BJ175" s="199"/>
      <c r="BK175" s="199"/>
      <c r="BL175" s="199"/>
      <c r="BM175" s="199"/>
      <c r="BN175" s="199"/>
      <c r="BO175" s="199"/>
      <c r="BP175" s="199"/>
      <c r="BQ175" s="199"/>
      <c r="BR175" s="199"/>
    </row>
    <row r="176" ht="13.5" customHeight="1">
      <c r="A176" s="199"/>
      <c r="B176" s="200"/>
      <c r="C176" s="199"/>
      <c r="D176" s="192" t="s">
        <v>285</v>
      </c>
      <c r="E176" s="201" t="s">
        <v>34</v>
      </c>
      <c r="F176" s="202" t="s">
        <v>453</v>
      </c>
      <c r="G176" s="199"/>
      <c r="H176" s="203">
        <v>-3.6</v>
      </c>
      <c r="I176" s="199"/>
      <c r="J176" s="199"/>
      <c r="K176" s="199"/>
      <c r="L176" s="200"/>
      <c r="M176" s="204"/>
      <c r="N176" s="199"/>
      <c r="O176" s="199"/>
      <c r="P176" s="199"/>
      <c r="Q176" s="199"/>
      <c r="R176" s="199"/>
      <c r="S176" s="199"/>
      <c r="T176" s="205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199"/>
      <c r="AT176" s="201" t="s">
        <v>285</v>
      </c>
      <c r="AU176" s="201" t="s">
        <v>133</v>
      </c>
      <c r="AV176" s="199" t="s">
        <v>17</v>
      </c>
      <c r="AW176" s="199" t="s">
        <v>56</v>
      </c>
      <c r="AX176" s="199" t="s">
        <v>106</v>
      </c>
      <c r="AY176" s="201" t="s">
        <v>134</v>
      </c>
      <c r="AZ176" s="199"/>
      <c r="BA176" s="199"/>
      <c r="BB176" s="199"/>
      <c r="BC176" s="199"/>
      <c r="BD176" s="199"/>
      <c r="BE176" s="199"/>
      <c r="BF176" s="199"/>
      <c r="BG176" s="199"/>
      <c r="BH176" s="199"/>
      <c r="BI176" s="199"/>
      <c r="BJ176" s="199"/>
      <c r="BK176" s="199"/>
      <c r="BL176" s="199"/>
      <c r="BM176" s="199"/>
      <c r="BN176" s="199"/>
      <c r="BO176" s="199"/>
      <c r="BP176" s="199"/>
      <c r="BQ176" s="199"/>
      <c r="BR176" s="199"/>
    </row>
    <row r="177" ht="13.5" customHeight="1">
      <c r="A177" s="206"/>
      <c r="B177" s="207"/>
      <c r="C177" s="206"/>
      <c r="D177" s="192" t="s">
        <v>285</v>
      </c>
      <c r="E177" s="208" t="s">
        <v>34</v>
      </c>
      <c r="F177" s="209" t="s">
        <v>289</v>
      </c>
      <c r="G177" s="206"/>
      <c r="H177" s="210">
        <v>103.74</v>
      </c>
      <c r="I177" s="206"/>
      <c r="J177" s="206"/>
      <c r="K177" s="206"/>
      <c r="L177" s="207"/>
      <c r="M177" s="211"/>
      <c r="N177" s="206"/>
      <c r="O177" s="206"/>
      <c r="P177" s="206"/>
      <c r="Q177" s="206"/>
      <c r="R177" s="206"/>
      <c r="S177" s="206"/>
      <c r="T177" s="212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8" t="s">
        <v>285</v>
      </c>
      <c r="AU177" s="208" t="s">
        <v>133</v>
      </c>
      <c r="AV177" s="206" t="s">
        <v>175</v>
      </c>
      <c r="AW177" s="206" t="s">
        <v>56</v>
      </c>
      <c r="AX177" s="206" t="s">
        <v>21</v>
      </c>
      <c r="AY177" s="208" t="s">
        <v>134</v>
      </c>
      <c r="AZ177" s="206"/>
      <c r="BA177" s="206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</row>
    <row r="178" ht="16.5" customHeight="1">
      <c r="A178" s="27"/>
      <c r="B178" s="29"/>
      <c r="C178" s="166" t="s">
        <v>454</v>
      </c>
      <c r="D178" s="166" t="s">
        <v>141</v>
      </c>
      <c r="E178" s="167" t="s">
        <v>455</v>
      </c>
      <c r="F178" s="168" t="s">
        <v>456</v>
      </c>
      <c r="G178" s="169" t="s">
        <v>403</v>
      </c>
      <c r="H178" s="170">
        <v>1.2</v>
      </c>
      <c r="I178" s="171"/>
      <c r="J178" s="172">
        <f>ROUND(I178*H178,0)</f>
        <v>0</v>
      </c>
      <c r="K178" s="168" t="s">
        <v>202</v>
      </c>
      <c r="L178" s="29"/>
      <c r="M178" s="173" t="s">
        <v>34</v>
      </c>
      <c r="N178" s="174" t="s">
        <v>63</v>
      </c>
      <c r="O178" s="27"/>
      <c r="P178" s="175">
        <f>O178*H178</f>
        <v>0</v>
      </c>
      <c r="Q178" s="175">
        <v>0.0</v>
      </c>
      <c r="R178" s="175">
        <f>Q178*H178</f>
        <v>0</v>
      </c>
      <c r="S178" s="175">
        <v>0.0</v>
      </c>
      <c r="T178" s="176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13" t="s">
        <v>175</v>
      </c>
      <c r="AS178" s="27"/>
      <c r="AT178" s="13" t="s">
        <v>141</v>
      </c>
      <c r="AU178" s="13" t="s">
        <v>133</v>
      </c>
      <c r="AV178" s="27"/>
      <c r="AW178" s="27"/>
      <c r="AX178" s="27"/>
      <c r="AY178" s="13" t="s">
        <v>134</v>
      </c>
      <c r="AZ178" s="27"/>
      <c r="BA178" s="27"/>
      <c r="BB178" s="27"/>
      <c r="BC178" s="27"/>
      <c r="BD178" s="27"/>
      <c r="BE178" s="177">
        <f>IF(N178="základní",J178,0)</f>
        <v>0</v>
      </c>
      <c r="BF178" s="177">
        <f>IF(N178="snížená",J178,0)</f>
        <v>0</v>
      </c>
      <c r="BG178" s="177">
        <f>IF(N178="zákl. přenesená",J178,0)</f>
        <v>0</v>
      </c>
      <c r="BH178" s="177">
        <f>IF(N178="sníž. přenesená",J178,0)</f>
        <v>0</v>
      </c>
      <c r="BI178" s="177">
        <f>IF(N178="nulová",J178,0)</f>
        <v>0</v>
      </c>
      <c r="BJ178" s="13" t="s">
        <v>21</v>
      </c>
      <c r="BK178" s="177">
        <f>ROUND(I178*H178,0)</f>
        <v>0</v>
      </c>
      <c r="BL178" s="13" t="s">
        <v>175</v>
      </c>
      <c r="BM178" s="13" t="s">
        <v>457</v>
      </c>
      <c r="BN178" s="27"/>
      <c r="BO178" s="27"/>
      <c r="BP178" s="27"/>
      <c r="BQ178" s="27"/>
      <c r="BR178" s="27"/>
    </row>
    <row r="179" ht="27.0" customHeight="1">
      <c r="A179" s="27"/>
      <c r="B179" s="29"/>
      <c r="C179" s="27"/>
      <c r="D179" s="192" t="s">
        <v>193</v>
      </c>
      <c r="E179" s="27"/>
      <c r="F179" s="193" t="s">
        <v>458</v>
      </c>
      <c r="G179" s="27"/>
      <c r="H179" s="27"/>
      <c r="I179" s="27"/>
      <c r="J179" s="27"/>
      <c r="K179" s="27"/>
      <c r="L179" s="29"/>
      <c r="M179" s="194"/>
      <c r="N179" s="27"/>
      <c r="O179" s="27"/>
      <c r="P179" s="27"/>
      <c r="Q179" s="27"/>
      <c r="R179" s="27"/>
      <c r="S179" s="27"/>
      <c r="T179" s="99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13" t="s">
        <v>193</v>
      </c>
      <c r="AU179" s="13" t="s">
        <v>133</v>
      </c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</row>
    <row r="180" ht="25.5" customHeight="1">
      <c r="A180" s="27"/>
      <c r="B180" s="29"/>
      <c r="C180" s="166" t="s">
        <v>459</v>
      </c>
      <c r="D180" s="166" t="s">
        <v>141</v>
      </c>
      <c r="E180" s="167" t="s">
        <v>460</v>
      </c>
      <c r="F180" s="168" t="s">
        <v>461</v>
      </c>
      <c r="G180" s="169" t="s">
        <v>282</v>
      </c>
      <c r="H180" s="170">
        <v>373.2</v>
      </c>
      <c r="I180" s="171"/>
      <c r="J180" s="172">
        <f>ROUND(I180*H180,0)</f>
        <v>0</v>
      </c>
      <c r="K180" s="168" t="s">
        <v>149</v>
      </c>
      <c r="L180" s="29"/>
      <c r="M180" s="173" t="s">
        <v>34</v>
      </c>
      <c r="N180" s="174" t="s">
        <v>63</v>
      </c>
      <c r="O180" s="27"/>
      <c r="P180" s="175">
        <f>O180*H180</f>
        <v>0</v>
      </c>
      <c r="Q180" s="175">
        <v>0.0</v>
      </c>
      <c r="R180" s="175">
        <f>Q180*H180</f>
        <v>0</v>
      </c>
      <c r="S180" s="175">
        <v>0.0</v>
      </c>
      <c r="T180" s="176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13" t="s">
        <v>152</v>
      </c>
      <c r="AS180" s="27"/>
      <c r="AT180" s="13" t="s">
        <v>141</v>
      </c>
      <c r="AU180" s="13" t="s">
        <v>133</v>
      </c>
      <c r="AV180" s="27"/>
      <c r="AW180" s="27"/>
      <c r="AX180" s="27"/>
      <c r="AY180" s="13" t="s">
        <v>134</v>
      </c>
      <c r="AZ180" s="27"/>
      <c r="BA180" s="27"/>
      <c r="BB180" s="27"/>
      <c r="BC180" s="27"/>
      <c r="BD180" s="27"/>
      <c r="BE180" s="177">
        <f>IF(N180="základní",J180,0)</f>
        <v>0</v>
      </c>
      <c r="BF180" s="177">
        <f>IF(N180="snížená",J180,0)</f>
        <v>0</v>
      </c>
      <c r="BG180" s="177">
        <f>IF(N180="zákl. přenesená",J180,0)</f>
        <v>0</v>
      </c>
      <c r="BH180" s="177">
        <f>IF(N180="sníž. přenesená",J180,0)</f>
        <v>0</v>
      </c>
      <c r="BI180" s="177">
        <f>IF(N180="nulová",J180,0)</f>
        <v>0</v>
      </c>
      <c r="BJ180" s="13" t="s">
        <v>21</v>
      </c>
      <c r="BK180" s="177">
        <f>ROUND(I180*H180,0)</f>
        <v>0</v>
      </c>
      <c r="BL180" s="13" t="s">
        <v>152</v>
      </c>
      <c r="BM180" s="13" t="s">
        <v>462</v>
      </c>
      <c r="BN180" s="27"/>
      <c r="BO180" s="27"/>
      <c r="BP180" s="27"/>
      <c r="BQ180" s="27"/>
      <c r="BR180" s="27"/>
    </row>
    <row r="181" ht="40.5" customHeight="1">
      <c r="A181" s="27"/>
      <c r="B181" s="29"/>
      <c r="C181" s="27"/>
      <c r="D181" s="192" t="s">
        <v>193</v>
      </c>
      <c r="E181" s="27"/>
      <c r="F181" s="193" t="s">
        <v>463</v>
      </c>
      <c r="G181" s="27"/>
      <c r="H181" s="27"/>
      <c r="I181" s="27"/>
      <c r="J181" s="27"/>
      <c r="K181" s="27"/>
      <c r="L181" s="29"/>
      <c r="M181" s="194"/>
      <c r="N181" s="27"/>
      <c r="O181" s="27"/>
      <c r="P181" s="27"/>
      <c r="Q181" s="27"/>
      <c r="R181" s="27"/>
      <c r="S181" s="27"/>
      <c r="T181" s="99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13" t="s">
        <v>193</v>
      </c>
      <c r="AU181" s="13" t="s">
        <v>133</v>
      </c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</row>
    <row r="182" ht="13.5" customHeight="1">
      <c r="A182" s="199"/>
      <c r="B182" s="200"/>
      <c r="C182" s="199"/>
      <c r="D182" s="192" t="s">
        <v>285</v>
      </c>
      <c r="E182" s="201" t="s">
        <v>34</v>
      </c>
      <c r="F182" s="202" t="s">
        <v>464</v>
      </c>
      <c r="G182" s="199"/>
      <c r="H182" s="203">
        <v>571.0</v>
      </c>
      <c r="I182" s="199"/>
      <c r="J182" s="199"/>
      <c r="K182" s="199"/>
      <c r="L182" s="200"/>
      <c r="M182" s="204"/>
      <c r="N182" s="199"/>
      <c r="O182" s="199"/>
      <c r="P182" s="199"/>
      <c r="Q182" s="199"/>
      <c r="R182" s="199"/>
      <c r="S182" s="199"/>
      <c r="T182" s="205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  <c r="AO182" s="199"/>
      <c r="AP182" s="199"/>
      <c r="AQ182" s="199"/>
      <c r="AR182" s="199"/>
      <c r="AS182" s="199"/>
      <c r="AT182" s="201" t="s">
        <v>285</v>
      </c>
      <c r="AU182" s="201" t="s">
        <v>133</v>
      </c>
      <c r="AV182" s="199" t="s">
        <v>17</v>
      </c>
      <c r="AW182" s="199" t="s">
        <v>56</v>
      </c>
      <c r="AX182" s="199" t="s">
        <v>106</v>
      </c>
      <c r="AY182" s="201" t="s">
        <v>134</v>
      </c>
      <c r="AZ182" s="199"/>
      <c r="BA182" s="199"/>
      <c r="BB182" s="199"/>
      <c r="BC182" s="199"/>
      <c r="BD182" s="199"/>
      <c r="BE182" s="199"/>
      <c r="BF182" s="199"/>
      <c r="BG182" s="199"/>
      <c r="BH182" s="199"/>
      <c r="BI182" s="199"/>
      <c r="BJ182" s="199"/>
      <c r="BK182" s="199"/>
      <c r="BL182" s="199"/>
      <c r="BM182" s="199"/>
      <c r="BN182" s="199"/>
      <c r="BO182" s="199"/>
      <c r="BP182" s="199"/>
      <c r="BQ182" s="199"/>
      <c r="BR182" s="199"/>
    </row>
    <row r="183" ht="13.5" customHeight="1">
      <c r="A183" s="199"/>
      <c r="B183" s="200"/>
      <c r="C183" s="199"/>
      <c r="D183" s="192" t="s">
        <v>285</v>
      </c>
      <c r="E183" s="201" t="s">
        <v>34</v>
      </c>
      <c r="F183" s="202" t="s">
        <v>465</v>
      </c>
      <c r="G183" s="199"/>
      <c r="H183" s="203">
        <v>7.0</v>
      </c>
      <c r="I183" s="199"/>
      <c r="J183" s="199"/>
      <c r="K183" s="199"/>
      <c r="L183" s="200"/>
      <c r="M183" s="204"/>
      <c r="N183" s="199"/>
      <c r="O183" s="199"/>
      <c r="P183" s="199"/>
      <c r="Q183" s="199"/>
      <c r="R183" s="199"/>
      <c r="S183" s="199"/>
      <c r="T183" s="205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199"/>
      <c r="AK183" s="199"/>
      <c r="AL183" s="199"/>
      <c r="AM183" s="199"/>
      <c r="AN183" s="199"/>
      <c r="AO183" s="199"/>
      <c r="AP183" s="199"/>
      <c r="AQ183" s="199"/>
      <c r="AR183" s="199"/>
      <c r="AS183" s="199"/>
      <c r="AT183" s="201" t="s">
        <v>285</v>
      </c>
      <c r="AU183" s="201" t="s">
        <v>133</v>
      </c>
      <c r="AV183" s="199" t="s">
        <v>17</v>
      </c>
      <c r="AW183" s="199" t="s">
        <v>56</v>
      </c>
      <c r="AX183" s="199" t="s">
        <v>106</v>
      </c>
      <c r="AY183" s="201" t="s">
        <v>134</v>
      </c>
      <c r="AZ183" s="199"/>
      <c r="BA183" s="199"/>
      <c r="BB183" s="199"/>
      <c r="BC183" s="199"/>
      <c r="BD183" s="199"/>
      <c r="BE183" s="199"/>
      <c r="BF183" s="199"/>
      <c r="BG183" s="199"/>
      <c r="BH183" s="199"/>
      <c r="BI183" s="199"/>
      <c r="BJ183" s="199"/>
      <c r="BK183" s="199"/>
      <c r="BL183" s="199"/>
      <c r="BM183" s="199"/>
      <c r="BN183" s="199"/>
      <c r="BO183" s="199"/>
      <c r="BP183" s="199"/>
      <c r="BQ183" s="199"/>
      <c r="BR183" s="199"/>
    </row>
    <row r="184" ht="13.5" customHeight="1">
      <c r="A184" s="199"/>
      <c r="B184" s="200"/>
      <c r="C184" s="199"/>
      <c r="D184" s="192" t="s">
        <v>285</v>
      </c>
      <c r="E184" s="201" t="s">
        <v>34</v>
      </c>
      <c r="F184" s="202" t="s">
        <v>466</v>
      </c>
      <c r="G184" s="199"/>
      <c r="H184" s="203">
        <v>-2.0</v>
      </c>
      <c r="I184" s="199"/>
      <c r="J184" s="199"/>
      <c r="K184" s="199"/>
      <c r="L184" s="200"/>
      <c r="M184" s="204"/>
      <c r="N184" s="199"/>
      <c r="O184" s="199"/>
      <c r="P184" s="199"/>
      <c r="Q184" s="199"/>
      <c r="R184" s="199"/>
      <c r="S184" s="199"/>
      <c r="T184" s="205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  <c r="AP184" s="199"/>
      <c r="AQ184" s="199"/>
      <c r="AR184" s="199"/>
      <c r="AS184" s="199"/>
      <c r="AT184" s="201" t="s">
        <v>285</v>
      </c>
      <c r="AU184" s="201" t="s">
        <v>133</v>
      </c>
      <c r="AV184" s="199" t="s">
        <v>17</v>
      </c>
      <c r="AW184" s="199" t="s">
        <v>56</v>
      </c>
      <c r="AX184" s="199" t="s">
        <v>106</v>
      </c>
      <c r="AY184" s="201" t="s">
        <v>134</v>
      </c>
      <c r="AZ184" s="199"/>
      <c r="BA184" s="199"/>
      <c r="BB184" s="199"/>
      <c r="BC184" s="199"/>
      <c r="BD184" s="199"/>
      <c r="BE184" s="199"/>
      <c r="BF184" s="199"/>
      <c r="BG184" s="199"/>
      <c r="BH184" s="199"/>
      <c r="BI184" s="199"/>
      <c r="BJ184" s="199"/>
      <c r="BK184" s="199"/>
      <c r="BL184" s="199"/>
      <c r="BM184" s="199"/>
      <c r="BN184" s="199"/>
      <c r="BO184" s="199"/>
      <c r="BP184" s="199"/>
      <c r="BQ184" s="199"/>
      <c r="BR184" s="199"/>
    </row>
    <row r="185" ht="13.5" customHeight="1">
      <c r="A185" s="199"/>
      <c r="B185" s="200"/>
      <c r="C185" s="199"/>
      <c r="D185" s="192" t="s">
        <v>285</v>
      </c>
      <c r="E185" s="201" t="s">
        <v>34</v>
      </c>
      <c r="F185" s="202" t="s">
        <v>467</v>
      </c>
      <c r="G185" s="199"/>
      <c r="H185" s="203">
        <v>-122.0</v>
      </c>
      <c r="I185" s="199"/>
      <c r="J185" s="199"/>
      <c r="K185" s="199"/>
      <c r="L185" s="200"/>
      <c r="M185" s="204"/>
      <c r="N185" s="199"/>
      <c r="O185" s="199"/>
      <c r="P185" s="199"/>
      <c r="Q185" s="199"/>
      <c r="R185" s="199"/>
      <c r="S185" s="199"/>
      <c r="T185" s="205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199"/>
      <c r="AN185" s="199"/>
      <c r="AO185" s="199"/>
      <c r="AP185" s="199"/>
      <c r="AQ185" s="199"/>
      <c r="AR185" s="199"/>
      <c r="AS185" s="199"/>
      <c r="AT185" s="201" t="s">
        <v>285</v>
      </c>
      <c r="AU185" s="201" t="s">
        <v>133</v>
      </c>
      <c r="AV185" s="199" t="s">
        <v>17</v>
      </c>
      <c r="AW185" s="199" t="s">
        <v>56</v>
      </c>
      <c r="AX185" s="199" t="s">
        <v>106</v>
      </c>
      <c r="AY185" s="201" t="s">
        <v>134</v>
      </c>
      <c r="AZ185" s="199"/>
      <c r="BA185" s="199"/>
      <c r="BB185" s="199"/>
      <c r="BC185" s="199"/>
      <c r="BD185" s="199"/>
      <c r="BE185" s="199"/>
      <c r="BF185" s="199"/>
      <c r="BG185" s="199"/>
      <c r="BH185" s="199"/>
      <c r="BI185" s="199"/>
      <c r="BJ185" s="199"/>
      <c r="BK185" s="199"/>
      <c r="BL185" s="199"/>
      <c r="BM185" s="199"/>
      <c r="BN185" s="199"/>
      <c r="BO185" s="199"/>
      <c r="BP185" s="199"/>
      <c r="BQ185" s="199"/>
      <c r="BR185" s="199"/>
    </row>
    <row r="186" ht="13.5" customHeight="1">
      <c r="A186" s="199"/>
      <c r="B186" s="200"/>
      <c r="C186" s="199"/>
      <c r="D186" s="192" t="s">
        <v>285</v>
      </c>
      <c r="E186" s="201" t="s">
        <v>34</v>
      </c>
      <c r="F186" s="202" t="s">
        <v>468</v>
      </c>
      <c r="G186" s="199"/>
      <c r="H186" s="203">
        <v>-8.0</v>
      </c>
      <c r="I186" s="199"/>
      <c r="J186" s="199"/>
      <c r="K186" s="199"/>
      <c r="L186" s="200"/>
      <c r="M186" s="204"/>
      <c r="N186" s="199"/>
      <c r="O186" s="199"/>
      <c r="P186" s="199"/>
      <c r="Q186" s="199"/>
      <c r="R186" s="199"/>
      <c r="S186" s="199"/>
      <c r="T186" s="205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201" t="s">
        <v>285</v>
      </c>
      <c r="AU186" s="201" t="s">
        <v>133</v>
      </c>
      <c r="AV186" s="199" t="s">
        <v>17</v>
      </c>
      <c r="AW186" s="199" t="s">
        <v>56</v>
      </c>
      <c r="AX186" s="199" t="s">
        <v>106</v>
      </c>
      <c r="AY186" s="201" t="s">
        <v>134</v>
      </c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99"/>
      <c r="BM186" s="199"/>
      <c r="BN186" s="199"/>
      <c r="BO186" s="199"/>
      <c r="BP186" s="199"/>
      <c r="BQ186" s="199"/>
      <c r="BR186" s="199"/>
    </row>
    <row r="187" ht="13.5" customHeight="1">
      <c r="A187" s="199"/>
      <c r="B187" s="200"/>
      <c r="C187" s="199"/>
      <c r="D187" s="192" t="s">
        <v>285</v>
      </c>
      <c r="E187" s="201" t="s">
        <v>34</v>
      </c>
      <c r="F187" s="202" t="s">
        <v>470</v>
      </c>
      <c r="G187" s="199"/>
      <c r="H187" s="203">
        <v>-135.0</v>
      </c>
      <c r="I187" s="199"/>
      <c r="J187" s="199"/>
      <c r="K187" s="199"/>
      <c r="L187" s="200"/>
      <c r="M187" s="204"/>
      <c r="N187" s="199"/>
      <c r="O187" s="199"/>
      <c r="P187" s="199"/>
      <c r="Q187" s="199"/>
      <c r="R187" s="199"/>
      <c r="S187" s="199"/>
      <c r="T187" s="205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  <c r="AS187" s="199"/>
      <c r="AT187" s="201" t="s">
        <v>285</v>
      </c>
      <c r="AU187" s="201" t="s">
        <v>133</v>
      </c>
      <c r="AV187" s="199" t="s">
        <v>17</v>
      </c>
      <c r="AW187" s="199" t="s">
        <v>56</v>
      </c>
      <c r="AX187" s="199" t="s">
        <v>106</v>
      </c>
      <c r="AY187" s="201" t="s">
        <v>134</v>
      </c>
      <c r="AZ187" s="199"/>
      <c r="BA187" s="199"/>
      <c r="BB187" s="199"/>
      <c r="BC187" s="199"/>
      <c r="BD187" s="199"/>
      <c r="BE187" s="199"/>
      <c r="BF187" s="199"/>
      <c r="BG187" s="199"/>
      <c r="BH187" s="199"/>
      <c r="BI187" s="199"/>
      <c r="BJ187" s="199"/>
      <c r="BK187" s="199"/>
      <c r="BL187" s="199"/>
      <c r="BM187" s="199"/>
      <c r="BN187" s="199"/>
      <c r="BO187" s="199"/>
      <c r="BP187" s="199"/>
      <c r="BQ187" s="199"/>
      <c r="BR187" s="199"/>
    </row>
    <row r="188" ht="13.5" customHeight="1">
      <c r="A188" s="206"/>
      <c r="B188" s="207"/>
      <c r="C188" s="206"/>
      <c r="D188" s="192" t="s">
        <v>285</v>
      </c>
      <c r="E188" s="208" t="s">
        <v>34</v>
      </c>
      <c r="F188" s="209" t="s">
        <v>289</v>
      </c>
      <c r="G188" s="206"/>
      <c r="H188" s="210">
        <v>311.0</v>
      </c>
      <c r="I188" s="206"/>
      <c r="J188" s="206"/>
      <c r="K188" s="206"/>
      <c r="L188" s="207"/>
      <c r="M188" s="211"/>
      <c r="N188" s="206"/>
      <c r="O188" s="206"/>
      <c r="P188" s="206"/>
      <c r="Q188" s="206"/>
      <c r="R188" s="206"/>
      <c r="S188" s="206"/>
      <c r="T188" s="212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6"/>
      <c r="AT188" s="208" t="s">
        <v>285</v>
      </c>
      <c r="AU188" s="208" t="s">
        <v>133</v>
      </c>
      <c r="AV188" s="206" t="s">
        <v>175</v>
      </c>
      <c r="AW188" s="206" t="s">
        <v>56</v>
      </c>
      <c r="AX188" s="206" t="s">
        <v>21</v>
      </c>
      <c r="AY188" s="208" t="s">
        <v>134</v>
      </c>
      <c r="AZ188" s="206"/>
      <c r="BA188" s="206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</row>
    <row r="189" ht="13.5" customHeight="1">
      <c r="A189" s="199"/>
      <c r="B189" s="200"/>
      <c r="C189" s="199"/>
      <c r="D189" s="192" t="s">
        <v>285</v>
      </c>
      <c r="E189" s="199"/>
      <c r="F189" s="202" t="s">
        <v>472</v>
      </c>
      <c r="G189" s="199"/>
      <c r="H189" s="203">
        <v>373.2</v>
      </c>
      <c r="I189" s="199"/>
      <c r="J189" s="199"/>
      <c r="K189" s="199"/>
      <c r="L189" s="200"/>
      <c r="M189" s="204"/>
      <c r="N189" s="199"/>
      <c r="O189" s="199"/>
      <c r="P189" s="199"/>
      <c r="Q189" s="199"/>
      <c r="R189" s="199"/>
      <c r="S189" s="199"/>
      <c r="T189" s="205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199"/>
      <c r="AR189" s="199"/>
      <c r="AS189" s="199"/>
      <c r="AT189" s="201" t="s">
        <v>285</v>
      </c>
      <c r="AU189" s="201" t="s">
        <v>133</v>
      </c>
      <c r="AV189" s="199" t="s">
        <v>17</v>
      </c>
      <c r="AW189" s="199" t="s">
        <v>11</v>
      </c>
      <c r="AX189" s="199" t="s">
        <v>21</v>
      </c>
      <c r="AY189" s="201" t="s">
        <v>134</v>
      </c>
      <c r="AZ189" s="199"/>
      <c r="BA189" s="199"/>
      <c r="BB189" s="199"/>
      <c r="BC189" s="199"/>
      <c r="BD189" s="199"/>
      <c r="BE189" s="199"/>
      <c r="BF189" s="199"/>
      <c r="BG189" s="199"/>
      <c r="BH189" s="199"/>
      <c r="BI189" s="199"/>
      <c r="BJ189" s="199"/>
      <c r="BK189" s="199"/>
      <c r="BL189" s="199"/>
      <c r="BM189" s="199"/>
      <c r="BN189" s="199"/>
      <c r="BO189" s="199"/>
      <c r="BP189" s="199"/>
      <c r="BQ189" s="199"/>
      <c r="BR189" s="199"/>
    </row>
    <row r="190" ht="16.5" customHeight="1">
      <c r="A190" s="27"/>
      <c r="B190" s="29"/>
      <c r="C190" s="166" t="s">
        <v>473</v>
      </c>
      <c r="D190" s="166" t="s">
        <v>141</v>
      </c>
      <c r="E190" s="167" t="s">
        <v>474</v>
      </c>
      <c r="F190" s="168" t="s">
        <v>475</v>
      </c>
      <c r="G190" s="169" t="s">
        <v>282</v>
      </c>
      <c r="H190" s="170">
        <v>408.2</v>
      </c>
      <c r="I190" s="171"/>
      <c r="J190" s="172">
        <f>ROUND(I190*H190,0)</f>
        <v>0</v>
      </c>
      <c r="K190" s="168" t="s">
        <v>149</v>
      </c>
      <c r="L190" s="29"/>
      <c r="M190" s="173" t="s">
        <v>34</v>
      </c>
      <c r="N190" s="174" t="s">
        <v>63</v>
      </c>
      <c r="O190" s="27"/>
      <c r="P190" s="175">
        <f>O190*H190</f>
        <v>0</v>
      </c>
      <c r="Q190" s="175">
        <v>0.0</v>
      </c>
      <c r="R190" s="175">
        <f>Q190*H190</f>
        <v>0</v>
      </c>
      <c r="S190" s="175">
        <v>0.0</v>
      </c>
      <c r="T190" s="176">
        <f>S190*H190</f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13" t="s">
        <v>152</v>
      </c>
      <c r="AS190" s="27"/>
      <c r="AT190" s="13" t="s">
        <v>141</v>
      </c>
      <c r="AU190" s="13" t="s">
        <v>133</v>
      </c>
      <c r="AV190" s="27"/>
      <c r="AW190" s="27"/>
      <c r="AX190" s="27"/>
      <c r="AY190" s="13" t="s">
        <v>134</v>
      </c>
      <c r="AZ190" s="27"/>
      <c r="BA190" s="27"/>
      <c r="BB190" s="27"/>
      <c r="BC190" s="27"/>
      <c r="BD190" s="27"/>
      <c r="BE190" s="177">
        <f>IF(N190="základní",J190,0)</f>
        <v>0</v>
      </c>
      <c r="BF190" s="177">
        <f>IF(N190="snížená",J190,0)</f>
        <v>0</v>
      </c>
      <c r="BG190" s="177">
        <f>IF(N190="zákl. přenesená",J190,0)</f>
        <v>0</v>
      </c>
      <c r="BH190" s="177">
        <f>IF(N190="sníž. přenesená",J190,0)</f>
        <v>0</v>
      </c>
      <c r="BI190" s="177">
        <f>IF(N190="nulová",J190,0)</f>
        <v>0</v>
      </c>
      <c r="BJ190" s="13" t="s">
        <v>21</v>
      </c>
      <c r="BK190" s="177">
        <f>ROUND(I190*H190,0)</f>
        <v>0</v>
      </c>
      <c r="BL190" s="13" t="s">
        <v>152</v>
      </c>
      <c r="BM190" s="13" t="s">
        <v>476</v>
      </c>
      <c r="BN190" s="27"/>
      <c r="BO190" s="27"/>
      <c r="BP190" s="27"/>
      <c r="BQ190" s="27"/>
      <c r="BR190" s="27"/>
    </row>
    <row r="191" ht="13.5" customHeight="1">
      <c r="A191" s="199"/>
      <c r="B191" s="200"/>
      <c r="C191" s="199"/>
      <c r="D191" s="192" t="s">
        <v>285</v>
      </c>
      <c r="E191" s="201" t="s">
        <v>34</v>
      </c>
      <c r="F191" s="202" t="s">
        <v>477</v>
      </c>
      <c r="G191" s="199"/>
      <c r="H191" s="203">
        <v>408.2</v>
      </c>
      <c r="I191" s="199"/>
      <c r="J191" s="199"/>
      <c r="K191" s="199"/>
      <c r="L191" s="200"/>
      <c r="M191" s="204"/>
      <c r="N191" s="199"/>
      <c r="O191" s="199"/>
      <c r="P191" s="199"/>
      <c r="Q191" s="199"/>
      <c r="R191" s="199"/>
      <c r="S191" s="199"/>
      <c r="T191" s="205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199"/>
      <c r="AS191" s="199"/>
      <c r="AT191" s="201" t="s">
        <v>285</v>
      </c>
      <c r="AU191" s="201" t="s">
        <v>133</v>
      </c>
      <c r="AV191" s="199" t="s">
        <v>17</v>
      </c>
      <c r="AW191" s="199" t="s">
        <v>56</v>
      </c>
      <c r="AX191" s="199" t="s">
        <v>106</v>
      </c>
      <c r="AY191" s="201" t="s">
        <v>134</v>
      </c>
      <c r="AZ191" s="199"/>
      <c r="BA191" s="199"/>
      <c r="BB191" s="199"/>
      <c r="BC191" s="199"/>
      <c r="BD191" s="199"/>
      <c r="BE191" s="199"/>
      <c r="BF191" s="199"/>
      <c r="BG191" s="199"/>
      <c r="BH191" s="199"/>
      <c r="BI191" s="199"/>
      <c r="BJ191" s="199"/>
      <c r="BK191" s="199"/>
      <c r="BL191" s="199"/>
      <c r="BM191" s="199"/>
      <c r="BN191" s="199"/>
      <c r="BO191" s="199"/>
      <c r="BP191" s="199"/>
      <c r="BQ191" s="199"/>
      <c r="BR191" s="199"/>
    </row>
    <row r="192" ht="13.5" customHeight="1">
      <c r="A192" s="206"/>
      <c r="B192" s="207"/>
      <c r="C192" s="206"/>
      <c r="D192" s="192" t="s">
        <v>285</v>
      </c>
      <c r="E192" s="208" t="s">
        <v>34</v>
      </c>
      <c r="F192" s="209" t="s">
        <v>289</v>
      </c>
      <c r="G192" s="206"/>
      <c r="H192" s="210">
        <v>408.2</v>
      </c>
      <c r="I192" s="206"/>
      <c r="J192" s="206"/>
      <c r="K192" s="206"/>
      <c r="L192" s="207"/>
      <c r="M192" s="211"/>
      <c r="N192" s="206"/>
      <c r="O192" s="206"/>
      <c r="P192" s="206"/>
      <c r="Q192" s="206"/>
      <c r="R192" s="206"/>
      <c r="S192" s="206"/>
      <c r="T192" s="212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8" t="s">
        <v>285</v>
      </c>
      <c r="AU192" s="208" t="s">
        <v>133</v>
      </c>
      <c r="AV192" s="206" t="s">
        <v>175</v>
      </c>
      <c r="AW192" s="206" t="s">
        <v>56</v>
      </c>
      <c r="AX192" s="206" t="s">
        <v>21</v>
      </c>
      <c r="AY192" s="208" t="s">
        <v>134</v>
      </c>
      <c r="AZ192" s="206"/>
      <c r="BA192" s="206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</row>
    <row r="193" ht="25.5" customHeight="1">
      <c r="A193" s="27"/>
      <c r="B193" s="29"/>
      <c r="C193" s="166" t="s">
        <v>478</v>
      </c>
      <c r="D193" s="166" t="s">
        <v>141</v>
      </c>
      <c r="E193" s="167" t="s">
        <v>479</v>
      </c>
      <c r="F193" s="168" t="s">
        <v>480</v>
      </c>
      <c r="G193" s="169" t="s">
        <v>282</v>
      </c>
      <c r="H193" s="170">
        <v>135.0</v>
      </c>
      <c r="I193" s="171"/>
      <c r="J193" s="172">
        <f>ROUND(I193*H193,0)</f>
        <v>0</v>
      </c>
      <c r="K193" s="168" t="s">
        <v>149</v>
      </c>
      <c r="L193" s="29"/>
      <c r="M193" s="173" t="s">
        <v>34</v>
      </c>
      <c r="N193" s="174" t="s">
        <v>63</v>
      </c>
      <c r="O193" s="27"/>
      <c r="P193" s="175">
        <f>O193*H193</f>
        <v>0</v>
      </c>
      <c r="Q193" s="175">
        <v>0.0</v>
      </c>
      <c r="R193" s="175">
        <f>Q193*H193</f>
        <v>0</v>
      </c>
      <c r="S193" s="175">
        <v>0.0</v>
      </c>
      <c r="T193" s="176">
        <f>S193*H193</f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13" t="s">
        <v>152</v>
      </c>
      <c r="AS193" s="27"/>
      <c r="AT193" s="13" t="s">
        <v>141</v>
      </c>
      <c r="AU193" s="13" t="s">
        <v>133</v>
      </c>
      <c r="AV193" s="27"/>
      <c r="AW193" s="27"/>
      <c r="AX193" s="27"/>
      <c r="AY193" s="13" t="s">
        <v>134</v>
      </c>
      <c r="AZ193" s="27"/>
      <c r="BA193" s="27"/>
      <c r="BB193" s="27"/>
      <c r="BC193" s="27"/>
      <c r="BD193" s="27"/>
      <c r="BE193" s="177">
        <f>IF(N193="základní",J193,0)</f>
        <v>0</v>
      </c>
      <c r="BF193" s="177">
        <f>IF(N193="snížená",J193,0)</f>
        <v>0</v>
      </c>
      <c r="BG193" s="177">
        <f>IF(N193="zákl. přenesená",J193,0)</f>
        <v>0</v>
      </c>
      <c r="BH193" s="177">
        <f>IF(N193="sníž. přenesená",J193,0)</f>
        <v>0</v>
      </c>
      <c r="BI193" s="177">
        <f>IF(N193="nulová",J193,0)</f>
        <v>0</v>
      </c>
      <c r="BJ193" s="13" t="s">
        <v>21</v>
      </c>
      <c r="BK193" s="177">
        <f>ROUND(I193*H193,0)</f>
        <v>0</v>
      </c>
      <c r="BL193" s="13" t="s">
        <v>152</v>
      </c>
      <c r="BM193" s="13" t="s">
        <v>483</v>
      </c>
      <c r="BN193" s="27"/>
      <c r="BO193" s="27"/>
      <c r="BP193" s="27"/>
      <c r="BQ193" s="27"/>
      <c r="BR193" s="27"/>
    </row>
    <row r="194" ht="40.5" customHeight="1">
      <c r="A194" s="27"/>
      <c r="B194" s="29"/>
      <c r="C194" s="27"/>
      <c r="D194" s="192" t="s">
        <v>193</v>
      </c>
      <c r="E194" s="27"/>
      <c r="F194" s="193" t="s">
        <v>484</v>
      </c>
      <c r="G194" s="27"/>
      <c r="H194" s="27"/>
      <c r="I194" s="27"/>
      <c r="J194" s="27"/>
      <c r="K194" s="27"/>
      <c r="L194" s="29"/>
      <c r="M194" s="194"/>
      <c r="N194" s="27"/>
      <c r="O194" s="27"/>
      <c r="P194" s="27"/>
      <c r="Q194" s="27"/>
      <c r="R194" s="27"/>
      <c r="S194" s="27"/>
      <c r="T194" s="99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13" t="s">
        <v>193</v>
      </c>
      <c r="AU194" s="13" t="s">
        <v>133</v>
      </c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</row>
    <row r="195" ht="16.5" customHeight="1">
      <c r="A195" s="27"/>
      <c r="B195" s="29"/>
      <c r="C195" s="166" t="s">
        <v>485</v>
      </c>
      <c r="D195" s="166" t="s">
        <v>141</v>
      </c>
      <c r="E195" s="167" t="s">
        <v>486</v>
      </c>
      <c r="F195" s="168" t="s">
        <v>487</v>
      </c>
      <c r="G195" s="169" t="s">
        <v>282</v>
      </c>
      <c r="H195" s="170">
        <v>135.0</v>
      </c>
      <c r="I195" s="171"/>
      <c r="J195" s="172">
        <f t="shared" ref="J195:J196" si="105">ROUND(I195*H195,0)</f>
        <v>0</v>
      </c>
      <c r="K195" s="168" t="s">
        <v>149</v>
      </c>
      <c r="L195" s="29"/>
      <c r="M195" s="173" t="s">
        <v>34</v>
      </c>
      <c r="N195" s="174" t="s">
        <v>63</v>
      </c>
      <c r="O195" s="27"/>
      <c r="P195" s="175">
        <f t="shared" ref="P195:P196" si="106">O195*H195</f>
        <v>0</v>
      </c>
      <c r="Q195" s="175">
        <v>0.0</v>
      </c>
      <c r="R195" s="175">
        <f t="shared" ref="R195:R196" si="107">Q195*H195</f>
        <v>0</v>
      </c>
      <c r="S195" s="175">
        <v>0.0</v>
      </c>
      <c r="T195" s="176">
        <f t="shared" ref="T195:T196" si="108">S195*H195</f>
        <v>0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13" t="s">
        <v>152</v>
      </c>
      <c r="AS195" s="27"/>
      <c r="AT195" s="13" t="s">
        <v>141</v>
      </c>
      <c r="AU195" s="13" t="s">
        <v>133</v>
      </c>
      <c r="AV195" s="27"/>
      <c r="AW195" s="27"/>
      <c r="AX195" s="27"/>
      <c r="AY195" s="13" t="s">
        <v>134</v>
      </c>
      <c r="AZ195" s="27"/>
      <c r="BA195" s="27"/>
      <c r="BB195" s="27"/>
      <c r="BC195" s="27"/>
      <c r="BD195" s="27"/>
      <c r="BE195" s="177">
        <f t="shared" ref="BE195:BE196" si="109">IF(N195="základní",J195,0)</f>
        <v>0</v>
      </c>
      <c r="BF195" s="177">
        <f t="shared" ref="BF195:BF196" si="110">IF(N195="snížená",J195,0)</f>
        <v>0</v>
      </c>
      <c r="BG195" s="177">
        <f t="shared" ref="BG195:BG196" si="111">IF(N195="zákl. přenesená",J195,0)</f>
        <v>0</v>
      </c>
      <c r="BH195" s="177">
        <f t="shared" ref="BH195:BH196" si="112">IF(N195="sníž. přenesená",J195,0)</f>
        <v>0</v>
      </c>
      <c r="BI195" s="177">
        <f t="shared" ref="BI195:BI196" si="113">IF(N195="nulová",J195,0)</f>
        <v>0</v>
      </c>
      <c r="BJ195" s="13" t="s">
        <v>21</v>
      </c>
      <c r="BK195" s="177">
        <f t="shared" ref="BK195:BK196" si="114">ROUND(I195*H195,0)</f>
        <v>0</v>
      </c>
      <c r="BL195" s="13" t="s">
        <v>152</v>
      </c>
      <c r="BM195" s="13" t="s">
        <v>490</v>
      </c>
      <c r="BN195" s="27"/>
      <c r="BO195" s="27"/>
      <c r="BP195" s="27"/>
      <c r="BQ195" s="27"/>
      <c r="BR195" s="27"/>
    </row>
    <row r="196" ht="25.5" customHeight="1">
      <c r="A196" s="27"/>
      <c r="B196" s="29"/>
      <c r="C196" s="166" t="s">
        <v>492</v>
      </c>
      <c r="D196" s="166" t="s">
        <v>141</v>
      </c>
      <c r="E196" s="167" t="s">
        <v>493</v>
      </c>
      <c r="F196" s="168" t="s">
        <v>494</v>
      </c>
      <c r="G196" s="169" t="s">
        <v>282</v>
      </c>
      <c r="H196" s="170">
        <v>54.0</v>
      </c>
      <c r="I196" s="171"/>
      <c r="J196" s="172">
        <f t="shared" si="105"/>
        <v>0</v>
      </c>
      <c r="K196" s="168" t="s">
        <v>149</v>
      </c>
      <c r="L196" s="29"/>
      <c r="M196" s="173" t="s">
        <v>34</v>
      </c>
      <c r="N196" s="174" t="s">
        <v>63</v>
      </c>
      <c r="O196" s="27"/>
      <c r="P196" s="175">
        <f t="shared" si="106"/>
        <v>0</v>
      </c>
      <c r="Q196" s="175">
        <v>0.0</v>
      </c>
      <c r="R196" s="175">
        <f t="shared" si="107"/>
        <v>0</v>
      </c>
      <c r="S196" s="175">
        <v>0.0</v>
      </c>
      <c r="T196" s="176">
        <f t="shared" si="108"/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13" t="s">
        <v>152</v>
      </c>
      <c r="AS196" s="27"/>
      <c r="AT196" s="13" t="s">
        <v>141</v>
      </c>
      <c r="AU196" s="13" t="s">
        <v>133</v>
      </c>
      <c r="AV196" s="27"/>
      <c r="AW196" s="27"/>
      <c r="AX196" s="27"/>
      <c r="AY196" s="13" t="s">
        <v>134</v>
      </c>
      <c r="AZ196" s="27"/>
      <c r="BA196" s="27"/>
      <c r="BB196" s="27"/>
      <c r="BC196" s="27"/>
      <c r="BD196" s="27"/>
      <c r="BE196" s="177">
        <f t="shared" si="109"/>
        <v>0</v>
      </c>
      <c r="BF196" s="177">
        <f t="shared" si="110"/>
        <v>0</v>
      </c>
      <c r="BG196" s="177">
        <f t="shared" si="111"/>
        <v>0</v>
      </c>
      <c r="BH196" s="177">
        <f t="shared" si="112"/>
        <v>0</v>
      </c>
      <c r="BI196" s="177">
        <f t="shared" si="113"/>
        <v>0</v>
      </c>
      <c r="BJ196" s="13" t="s">
        <v>21</v>
      </c>
      <c r="BK196" s="177">
        <f t="shared" si="114"/>
        <v>0</v>
      </c>
      <c r="BL196" s="13" t="s">
        <v>152</v>
      </c>
      <c r="BM196" s="13" t="s">
        <v>495</v>
      </c>
      <c r="BN196" s="27"/>
      <c r="BO196" s="27"/>
      <c r="BP196" s="27"/>
      <c r="BQ196" s="27"/>
      <c r="BR196" s="27"/>
    </row>
    <row r="197" ht="13.5" customHeight="1">
      <c r="A197" s="199"/>
      <c r="B197" s="200"/>
      <c r="C197" s="199"/>
      <c r="D197" s="192" t="s">
        <v>285</v>
      </c>
      <c r="E197" s="201" t="s">
        <v>34</v>
      </c>
      <c r="F197" s="202" t="s">
        <v>496</v>
      </c>
      <c r="G197" s="199"/>
      <c r="H197" s="203">
        <v>35.0</v>
      </c>
      <c r="I197" s="199"/>
      <c r="J197" s="199"/>
      <c r="K197" s="199"/>
      <c r="L197" s="200"/>
      <c r="M197" s="204"/>
      <c r="N197" s="199"/>
      <c r="O197" s="199"/>
      <c r="P197" s="199"/>
      <c r="Q197" s="199"/>
      <c r="R197" s="199"/>
      <c r="S197" s="199"/>
      <c r="T197" s="205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  <c r="AP197" s="199"/>
      <c r="AQ197" s="199"/>
      <c r="AR197" s="199"/>
      <c r="AS197" s="199"/>
      <c r="AT197" s="201" t="s">
        <v>285</v>
      </c>
      <c r="AU197" s="201" t="s">
        <v>133</v>
      </c>
      <c r="AV197" s="199" t="s">
        <v>17</v>
      </c>
      <c r="AW197" s="199" t="s">
        <v>56</v>
      </c>
      <c r="AX197" s="199" t="s">
        <v>106</v>
      </c>
      <c r="AY197" s="201" t="s">
        <v>134</v>
      </c>
      <c r="AZ197" s="199"/>
      <c r="BA197" s="199"/>
      <c r="BB197" s="199"/>
      <c r="BC197" s="199"/>
      <c r="BD197" s="199"/>
      <c r="BE197" s="199"/>
      <c r="BF197" s="199"/>
      <c r="BG197" s="199"/>
      <c r="BH197" s="199"/>
      <c r="BI197" s="199"/>
      <c r="BJ197" s="199"/>
      <c r="BK197" s="199"/>
      <c r="BL197" s="199"/>
      <c r="BM197" s="199"/>
      <c r="BN197" s="199"/>
      <c r="BO197" s="199"/>
      <c r="BP197" s="199"/>
      <c r="BQ197" s="199"/>
      <c r="BR197" s="199"/>
    </row>
    <row r="198" ht="13.5" customHeight="1">
      <c r="A198" s="199"/>
      <c r="B198" s="200"/>
      <c r="C198" s="199"/>
      <c r="D198" s="192" t="s">
        <v>285</v>
      </c>
      <c r="E198" s="201" t="s">
        <v>34</v>
      </c>
      <c r="F198" s="202" t="s">
        <v>497</v>
      </c>
      <c r="G198" s="199"/>
      <c r="H198" s="203">
        <v>19.0</v>
      </c>
      <c r="I198" s="199"/>
      <c r="J198" s="199"/>
      <c r="K198" s="199"/>
      <c r="L198" s="200"/>
      <c r="M198" s="204"/>
      <c r="N198" s="199"/>
      <c r="O198" s="199"/>
      <c r="P198" s="199"/>
      <c r="Q198" s="199"/>
      <c r="R198" s="199"/>
      <c r="S198" s="199"/>
      <c r="T198" s="205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  <c r="AO198" s="199"/>
      <c r="AP198" s="199"/>
      <c r="AQ198" s="199"/>
      <c r="AR198" s="199"/>
      <c r="AS198" s="199"/>
      <c r="AT198" s="201" t="s">
        <v>285</v>
      </c>
      <c r="AU198" s="201" t="s">
        <v>133</v>
      </c>
      <c r="AV198" s="199" t="s">
        <v>17</v>
      </c>
      <c r="AW198" s="199" t="s">
        <v>56</v>
      </c>
      <c r="AX198" s="199" t="s">
        <v>106</v>
      </c>
      <c r="AY198" s="201" t="s">
        <v>134</v>
      </c>
      <c r="AZ198" s="199"/>
      <c r="BA198" s="199"/>
      <c r="BB198" s="199"/>
      <c r="BC198" s="199"/>
      <c r="BD198" s="199"/>
      <c r="BE198" s="199"/>
      <c r="BF198" s="199"/>
      <c r="BG198" s="199"/>
      <c r="BH198" s="199"/>
      <c r="BI198" s="199"/>
      <c r="BJ198" s="199"/>
      <c r="BK198" s="199"/>
      <c r="BL198" s="199"/>
      <c r="BM198" s="199"/>
      <c r="BN198" s="199"/>
      <c r="BO198" s="199"/>
      <c r="BP198" s="199"/>
      <c r="BQ198" s="199"/>
      <c r="BR198" s="199"/>
    </row>
    <row r="199" ht="13.5" customHeight="1">
      <c r="A199" s="206"/>
      <c r="B199" s="207"/>
      <c r="C199" s="206"/>
      <c r="D199" s="192" t="s">
        <v>285</v>
      </c>
      <c r="E199" s="208" t="s">
        <v>34</v>
      </c>
      <c r="F199" s="209" t="s">
        <v>289</v>
      </c>
      <c r="G199" s="206"/>
      <c r="H199" s="210">
        <v>54.0</v>
      </c>
      <c r="I199" s="206"/>
      <c r="J199" s="206"/>
      <c r="K199" s="206"/>
      <c r="L199" s="207"/>
      <c r="M199" s="211"/>
      <c r="N199" s="206"/>
      <c r="O199" s="206"/>
      <c r="P199" s="206"/>
      <c r="Q199" s="206"/>
      <c r="R199" s="206"/>
      <c r="S199" s="206"/>
      <c r="T199" s="212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  <c r="AI199" s="206"/>
      <c r="AJ199" s="206"/>
      <c r="AK199" s="206"/>
      <c r="AL199" s="206"/>
      <c r="AM199" s="206"/>
      <c r="AN199" s="206"/>
      <c r="AO199" s="206"/>
      <c r="AP199" s="206"/>
      <c r="AQ199" s="206"/>
      <c r="AR199" s="206"/>
      <c r="AS199" s="206"/>
      <c r="AT199" s="208" t="s">
        <v>285</v>
      </c>
      <c r="AU199" s="208" t="s">
        <v>133</v>
      </c>
      <c r="AV199" s="206" t="s">
        <v>175</v>
      </c>
      <c r="AW199" s="206" t="s">
        <v>56</v>
      </c>
      <c r="AX199" s="206" t="s">
        <v>21</v>
      </c>
      <c r="AY199" s="208" t="s">
        <v>134</v>
      </c>
      <c r="AZ199" s="206"/>
      <c r="BA199" s="206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</row>
    <row r="200" ht="16.5" customHeight="1">
      <c r="A200" s="27"/>
      <c r="B200" s="29"/>
      <c r="C200" s="166" t="s">
        <v>498</v>
      </c>
      <c r="D200" s="166" t="s">
        <v>141</v>
      </c>
      <c r="E200" s="167" t="s">
        <v>499</v>
      </c>
      <c r="F200" s="168" t="s">
        <v>500</v>
      </c>
      <c r="G200" s="169" t="s">
        <v>282</v>
      </c>
      <c r="H200" s="170">
        <v>19.0</v>
      </c>
      <c r="I200" s="171"/>
      <c r="J200" s="172">
        <f t="shared" ref="J200:J203" si="115">ROUND(I200*H200,0)</f>
        <v>0</v>
      </c>
      <c r="K200" s="168" t="s">
        <v>149</v>
      </c>
      <c r="L200" s="29"/>
      <c r="M200" s="173" t="s">
        <v>34</v>
      </c>
      <c r="N200" s="174" t="s">
        <v>63</v>
      </c>
      <c r="O200" s="27"/>
      <c r="P200" s="175">
        <f t="shared" ref="P200:P203" si="116">O200*H200</f>
        <v>0</v>
      </c>
      <c r="Q200" s="175">
        <v>0.0</v>
      </c>
      <c r="R200" s="175">
        <f t="shared" ref="R200:R203" si="117">Q200*H200</f>
        <v>0</v>
      </c>
      <c r="S200" s="175">
        <v>0.0</v>
      </c>
      <c r="T200" s="176">
        <f t="shared" ref="T200:T203" si="118">S200*H200</f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13" t="s">
        <v>152</v>
      </c>
      <c r="AS200" s="27"/>
      <c r="AT200" s="13" t="s">
        <v>141</v>
      </c>
      <c r="AU200" s="13" t="s">
        <v>133</v>
      </c>
      <c r="AV200" s="27"/>
      <c r="AW200" s="27"/>
      <c r="AX200" s="27"/>
      <c r="AY200" s="13" t="s">
        <v>134</v>
      </c>
      <c r="AZ200" s="27"/>
      <c r="BA200" s="27"/>
      <c r="BB200" s="27"/>
      <c r="BC200" s="27"/>
      <c r="BD200" s="27"/>
      <c r="BE200" s="177">
        <f t="shared" ref="BE200:BE203" si="119">IF(N200="základní",J200,0)</f>
        <v>0</v>
      </c>
      <c r="BF200" s="177">
        <f t="shared" ref="BF200:BF203" si="120">IF(N200="snížená",J200,0)</f>
        <v>0</v>
      </c>
      <c r="BG200" s="177">
        <f t="shared" ref="BG200:BG203" si="121">IF(N200="zákl. přenesená",J200,0)</f>
        <v>0</v>
      </c>
      <c r="BH200" s="177">
        <f t="shared" ref="BH200:BH203" si="122">IF(N200="sníž. přenesená",J200,0)</f>
        <v>0</v>
      </c>
      <c r="BI200" s="177">
        <f t="shared" ref="BI200:BI203" si="123">IF(N200="nulová",J200,0)</f>
        <v>0</v>
      </c>
      <c r="BJ200" s="13" t="s">
        <v>21</v>
      </c>
      <c r="BK200" s="177">
        <f t="shared" ref="BK200:BK203" si="124">ROUND(I200*H200,0)</f>
        <v>0</v>
      </c>
      <c r="BL200" s="13" t="s">
        <v>152</v>
      </c>
      <c r="BM200" s="13" t="s">
        <v>501</v>
      </c>
      <c r="BN200" s="27"/>
      <c r="BO200" s="27"/>
      <c r="BP200" s="27"/>
      <c r="BQ200" s="27"/>
      <c r="BR200" s="27"/>
    </row>
    <row r="201" ht="16.5" customHeight="1">
      <c r="A201" s="27"/>
      <c r="B201" s="29"/>
      <c r="C201" s="166" t="s">
        <v>502</v>
      </c>
      <c r="D201" s="166" t="s">
        <v>141</v>
      </c>
      <c r="E201" s="167" t="s">
        <v>503</v>
      </c>
      <c r="F201" s="168" t="s">
        <v>504</v>
      </c>
      <c r="G201" s="169" t="s">
        <v>366</v>
      </c>
      <c r="H201" s="170">
        <v>35.0</v>
      </c>
      <c r="I201" s="171"/>
      <c r="J201" s="172">
        <f t="shared" si="115"/>
        <v>0</v>
      </c>
      <c r="K201" s="168" t="s">
        <v>149</v>
      </c>
      <c r="L201" s="29"/>
      <c r="M201" s="173" t="s">
        <v>34</v>
      </c>
      <c r="N201" s="174" t="s">
        <v>63</v>
      </c>
      <c r="O201" s="27"/>
      <c r="P201" s="175">
        <f t="shared" si="116"/>
        <v>0</v>
      </c>
      <c r="Q201" s="175">
        <v>8.4E-4</v>
      </c>
      <c r="R201" s="175">
        <f t="shared" si="117"/>
        <v>0.0294</v>
      </c>
      <c r="S201" s="175">
        <v>0.0</v>
      </c>
      <c r="T201" s="176">
        <f t="shared" si="118"/>
        <v>0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13" t="s">
        <v>152</v>
      </c>
      <c r="AS201" s="27"/>
      <c r="AT201" s="13" t="s">
        <v>141</v>
      </c>
      <c r="AU201" s="13" t="s">
        <v>133</v>
      </c>
      <c r="AV201" s="27"/>
      <c r="AW201" s="27"/>
      <c r="AX201" s="27"/>
      <c r="AY201" s="13" t="s">
        <v>134</v>
      </c>
      <c r="AZ201" s="27"/>
      <c r="BA201" s="27"/>
      <c r="BB201" s="27"/>
      <c r="BC201" s="27"/>
      <c r="BD201" s="27"/>
      <c r="BE201" s="177">
        <f t="shared" si="119"/>
        <v>0</v>
      </c>
      <c r="BF201" s="177">
        <f t="shared" si="120"/>
        <v>0</v>
      </c>
      <c r="BG201" s="177">
        <f t="shared" si="121"/>
        <v>0</v>
      </c>
      <c r="BH201" s="177">
        <f t="shared" si="122"/>
        <v>0</v>
      </c>
      <c r="BI201" s="177">
        <f t="shared" si="123"/>
        <v>0</v>
      </c>
      <c r="BJ201" s="13" t="s">
        <v>21</v>
      </c>
      <c r="BK201" s="177">
        <f t="shared" si="124"/>
        <v>0</v>
      </c>
      <c r="BL201" s="13" t="s">
        <v>152</v>
      </c>
      <c r="BM201" s="13" t="s">
        <v>505</v>
      </c>
      <c r="BN201" s="27"/>
      <c r="BO201" s="27"/>
      <c r="BP201" s="27"/>
      <c r="BQ201" s="27"/>
      <c r="BR201" s="27"/>
    </row>
    <row r="202" ht="16.5" customHeight="1">
      <c r="A202" s="27"/>
      <c r="B202" s="29"/>
      <c r="C202" s="166" t="s">
        <v>506</v>
      </c>
      <c r="D202" s="166" t="s">
        <v>141</v>
      </c>
      <c r="E202" s="167" t="s">
        <v>507</v>
      </c>
      <c r="F202" s="168" t="s">
        <v>508</v>
      </c>
      <c r="G202" s="169" t="s">
        <v>366</v>
      </c>
      <c r="H202" s="170">
        <v>35.0</v>
      </c>
      <c r="I202" s="171"/>
      <c r="J202" s="172">
        <f t="shared" si="115"/>
        <v>0</v>
      </c>
      <c r="K202" s="168" t="s">
        <v>149</v>
      </c>
      <c r="L202" s="29"/>
      <c r="M202" s="173" t="s">
        <v>34</v>
      </c>
      <c r="N202" s="174" t="s">
        <v>63</v>
      </c>
      <c r="O202" s="27"/>
      <c r="P202" s="175">
        <f t="shared" si="116"/>
        <v>0</v>
      </c>
      <c r="Q202" s="175">
        <v>0.0</v>
      </c>
      <c r="R202" s="175">
        <f t="shared" si="117"/>
        <v>0</v>
      </c>
      <c r="S202" s="175">
        <v>0.0</v>
      </c>
      <c r="T202" s="176">
        <f t="shared" si="118"/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13" t="s">
        <v>152</v>
      </c>
      <c r="AS202" s="27"/>
      <c r="AT202" s="13" t="s">
        <v>141</v>
      </c>
      <c r="AU202" s="13" t="s">
        <v>133</v>
      </c>
      <c r="AV202" s="27"/>
      <c r="AW202" s="27"/>
      <c r="AX202" s="27"/>
      <c r="AY202" s="13" t="s">
        <v>134</v>
      </c>
      <c r="AZ202" s="27"/>
      <c r="BA202" s="27"/>
      <c r="BB202" s="27"/>
      <c r="BC202" s="27"/>
      <c r="BD202" s="27"/>
      <c r="BE202" s="177">
        <f t="shared" si="119"/>
        <v>0</v>
      </c>
      <c r="BF202" s="177">
        <f t="shared" si="120"/>
        <v>0</v>
      </c>
      <c r="BG202" s="177">
        <f t="shared" si="121"/>
        <v>0</v>
      </c>
      <c r="BH202" s="177">
        <f t="shared" si="122"/>
        <v>0</v>
      </c>
      <c r="BI202" s="177">
        <f t="shared" si="123"/>
        <v>0</v>
      </c>
      <c r="BJ202" s="13" t="s">
        <v>21</v>
      </c>
      <c r="BK202" s="177">
        <f t="shared" si="124"/>
        <v>0</v>
      </c>
      <c r="BL202" s="13" t="s">
        <v>152</v>
      </c>
      <c r="BM202" s="13" t="s">
        <v>509</v>
      </c>
      <c r="BN202" s="27"/>
      <c r="BO202" s="27"/>
      <c r="BP202" s="27"/>
      <c r="BQ202" s="27"/>
      <c r="BR202" s="27"/>
    </row>
    <row r="203" ht="16.5" customHeight="1">
      <c r="A203" s="27"/>
      <c r="B203" s="29"/>
      <c r="C203" s="166" t="s">
        <v>510</v>
      </c>
      <c r="D203" s="166" t="s">
        <v>141</v>
      </c>
      <c r="E203" s="167" t="s">
        <v>511</v>
      </c>
      <c r="F203" s="168" t="s">
        <v>512</v>
      </c>
      <c r="G203" s="169" t="s">
        <v>366</v>
      </c>
      <c r="H203" s="170">
        <v>106.0</v>
      </c>
      <c r="I203" s="171"/>
      <c r="J203" s="172">
        <f t="shared" si="115"/>
        <v>0</v>
      </c>
      <c r="K203" s="168" t="s">
        <v>149</v>
      </c>
      <c r="L203" s="29"/>
      <c r="M203" s="173" t="s">
        <v>34</v>
      </c>
      <c r="N203" s="174" t="s">
        <v>63</v>
      </c>
      <c r="O203" s="27"/>
      <c r="P203" s="175">
        <f t="shared" si="116"/>
        <v>0</v>
      </c>
      <c r="Q203" s="175">
        <v>7.0E-4</v>
      </c>
      <c r="R203" s="175">
        <f t="shared" si="117"/>
        <v>0.0742</v>
      </c>
      <c r="S203" s="175">
        <v>0.0</v>
      </c>
      <c r="T203" s="176">
        <f t="shared" si="118"/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13" t="s">
        <v>152</v>
      </c>
      <c r="AS203" s="27"/>
      <c r="AT203" s="13" t="s">
        <v>141</v>
      </c>
      <c r="AU203" s="13" t="s">
        <v>133</v>
      </c>
      <c r="AV203" s="27"/>
      <c r="AW203" s="27"/>
      <c r="AX203" s="27"/>
      <c r="AY203" s="13" t="s">
        <v>134</v>
      </c>
      <c r="AZ203" s="27"/>
      <c r="BA203" s="27"/>
      <c r="BB203" s="27"/>
      <c r="BC203" s="27"/>
      <c r="BD203" s="27"/>
      <c r="BE203" s="177">
        <f t="shared" si="119"/>
        <v>0</v>
      </c>
      <c r="BF203" s="177">
        <f t="shared" si="120"/>
        <v>0</v>
      </c>
      <c r="BG203" s="177">
        <f t="shared" si="121"/>
        <v>0</v>
      </c>
      <c r="BH203" s="177">
        <f t="shared" si="122"/>
        <v>0</v>
      </c>
      <c r="BI203" s="177">
        <f t="shared" si="123"/>
        <v>0</v>
      </c>
      <c r="BJ203" s="13" t="s">
        <v>21</v>
      </c>
      <c r="BK203" s="177">
        <f t="shared" si="124"/>
        <v>0</v>
      </c>
      <c r="BL203" s="13" t="s">
        <v>152</v>
      </c>
      <c r="BM203" s="13" t="s">
        <v>513</v>
      </c>
      <c r="BN203" s="27"/>
      <c r="BO203" s="27"/>
      <c r="BP203" s="27"/>
      <c r="BQ203" s="27"/>
      <c r="BR203" s="27"/>
    </row>
    <row r="204" ht="13.5" customHeight="1">
      <c r="A204" s="199"/>
      <c r="B204" s="200"/>
      <c r="C204" s="199"/>
      <c r="D204" s="192" t="s">
        <v>285</v>
      </c>
      <c r="E204" s="201" t="s">
        <v>34</v>
      </c>
      <c r="F204" s="202" t="s">
        <v>514</v>
      </c>
      <c r="G204" s="199"/>
      <c r="H204" s="203">
        <v>54.0</v>
      </c>
      <c r="I204" s="199"/>
      <c r="J204" s="199"/>
      <c r="K204" s="199"/>
      <c r="L204" s="200"/>
      <c r="M204" s="204"/>
      <c r="N204" s="199"/>
      <c r="O204" s="199"/>
      <c r="P204" s="199"/>
      <c r="Q204" s="199"/>
      <c r="R204" s="199"/>
      <c r="S204" s="199"/>
      <c r="T204" s="205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  <c r="AS204" s="199"/>
      <c r="AT204" s="201" t="s">
        <v>285</v>
      </c>
      <c r="AU204" s="201" t="s">
        <v>133</v>
      </c>
      <c r="AV204" s="199" t="s">
        <v>17</v>
      </c>
      <c r="AW204" s="199" t="s">
        <v>56</v>
      </c>
      <c r="AX204" s="199" t="s">
        <v>106</v>
      </c>
      <c r="AY204" s="201" t="s">
        <v>134</v>
      </c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199"/>
      <c r="BN204" s="199"/>
      <c r="BO204" s="199"/>
      <c r="BP204" s="199"/>
      <c r="BQ204" s="199"/>
      <c r="BR204" s="199"/>
    </row>
    <row r="205" ht="13.5" customHeight="1">
      <c r="A205" s="199"/>
      <c r="B205" s="200"/>
      <c r="C205" s="199"/>
      <c r="D205" s="192" t="s">
        <v>285</v>
      </c>
      <c r="E205" s="201" t="s">
        <v>34</v>
      </c>
      <c r="F205" s="202" t="s">
        <v>515</v>
      </c>
      <c r="G205" s="199"/>
      <c r="H205" s="203">
        <v>20.0</v>
      </c>
      <c r="I205" s="199"/>
      <c r="J205" s="199"/>
      <c r="K205" s="199"/>
      <c r="L205" s="200"/>
      <c r="M205" s="204"/>
      <c r="N205" s="199"/>
      <c r="O205" s="199"/>
      <c r="P205" s="199"/>
      <c r="Q205" s="199"/>
      <c r="R205" s="199"/>
      <c r="S205" s="199"/>
      <c r="T205" s="205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  <c r="AP205" s="199"/>
      <c r="AQ205" s="199"/>
      <c r="AR205" s="199"/>
      <c r="AS205" s="199"/>
      <c r="AT205" s="201" t="s">
        <v>285</v>
      </c>
      <c r="AU205" s="201" t="s">
        <v>133</v>
      </c>
      <c r="AV205" s="199" t="s">
        <v>17</v>
      </c>
      <c r="AW205" s="199" t="s">
        <v>56</v>
      </c>
      <c r="AX205" s="199" t="s">
        <v>106</v>
      </c>
      <c r="AY205" s="201" t="s">
        <v>134</v>
      </c>
      <c r="AZ205" s="199"/>
      <c r="BA205" s="199"/>
      <c r="BB205" s="199"/>
      <c r="BC205" s="199"/>
      <c r="BD205" s="199"/>
      <c r="BE205" s="199"/>
      <c r="BF205" s="199"/>
      <c r="BG205" s="199"/>
      <c r="BH205" s="199"/>
      <c r="BI205" s="199"/>
      <c r="BJ205" s="199"/>
      <c r="BK205" s="199"/>
      <c r="BL205" s="199"/>
      <c r="BM205" s="199"/>
      <c r="BN205" s="199"/>
      <c r="BO205" s="199"/>
      <c r="BP205" s="199"/>
      <c r="BQ205" s="199"/>
      <c r="BR205" s="199"/>
    </row>
    <row r="206" ht="13.5" customHeight="1">
      <c r="A206" s="199"/>
      <c r="B206" s="200"/>
      <c r="C206" s="199"/>
      <c r="D206" s="192" t="s">
        <v>285</v>
      </c>
      <c r="E206" s="201" t="s">
        <v>34</v>
      </c>
      <c r="F206" s="202" t="s">
        <v>516</v>
      </c>
      <c r="G206" s="199"/>
      <c r="H206" s="203">
        <v>32.0</v>
      </c>
      <c r="I206" s="199"/>
      <c r="J206" s="199"/>
      <c r="K206" s="199"/>
      <c r="L206" s="200"/>
      <c r="M206" s="204"/>
      <c r="N206" s="199"/>
      <c r="O206" s="199"/>
      <c r="P206" s="199"/>
      <c r="Q206" s="199"/>
      <c r="R206" s="199"/>
      <c r="S206" s="199"/>
      <c r="T206" s="205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201" t="s">
        <v>285</v>
      </c>
      <c r="AU206" s="201" t="s">
        <v>133</v>
      </c>
      <c r="AV206" s="199" t="s">
        <v>17</v>
      </c>
      <c r="AW206" s="199" t="s">
        <v>56</v>
      </c>
      <c r="AX206" s="199" t="s">
        <v>106</v>
      </c>
      <c r="AY206" s="201" t="s">
        <v>134</v>
      </c>
      <c r="AZ206" s="199"/>
      <c r="BA206" s="199"/>
      <c r="BB206" s="199"/>
      <c r="BC206" s="199"/>
      <c r="BD206" s="199"/>
      <c r="BE206" s="199"/>
      <c r="BF206" s="199"/>
      <c r="BG206" s="199"/>
      <c r="BH206" s="199"/>
      <c r="BI206" s="199"/>
      <c r="BJ206" s="199"/>
      <c r="BK206" s="199"/>
      <c r="BL206" s="199"/>
      <c r="BM206" s="199"/>
      <c r="BN206" s="199"/>
      <c r="BO206" s="199"/>
      <c r="BP206" s="199"/>
      <c r="BQ206" s="199"/>
      <c r="BR206" s="199"/>
    </row>
    <row r="207" ht="13.5" customHeight="1">
      <c r="A207" s="206"/>
      <c r="B207" s="207"/>
      <c r="C207" s="206"/>
      <c r="D207" s="192" t="s">
        <v>285</v>
      </c>
      <c r="E207" s="208" t="s">
        <v>34</v>
      </c>
      <c r="F207" s="209" t="s">
        <v>289</v>
      </c>
      <c r="G207" s="206"/>
      <c r="H207" s="210">
        <v>106.0</v>
      </c>
      <c r="I207" s="206"/>
      <c r="J207" s="206"/>
      <c r="K207" s="206"/>
      <c r="L207" s="207"/>
      <c r="M207" s="211"/>
      <c r="N207" s="206"/>
      <c r="O207" s="206"/>
      <c r="P207" s="206"/>
      <c r="Q207" s="206"/>
      <c r="R207" s="206"/>
      <c r="S207" s="206"/>
      <c r="T207" s="212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  <c r="AP207" s="206"/>
      <c r="AQ207" s="206"/>
      <c r="AR207" s="206"/>
      <c r="AS207" s="206"/>
      <c r="AT207" s="208" t="s">
        <v>285</v>
      </c>
      <c r="AU207" s="208" t="s">
        <v>133</v>
      </c>
      <c r="AV207" s="206" t="s">
        <v>175</v>
      </c>
      <c r="AW207" s="206" t="s">
        <v>56</v>
      </c>
      <c r="AX207" s="206" t="s">
        <v>21</v>
      </c>
      <c r="AY207" s="208" t="s">
        <v>134</v>
      </c>
      <c r="AZ207" s="206"/>
      <c r="BA207" s="206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</row>
    <row r="208" ht="16.5" customHeight="1">
      <c r="A208" s="27"/>
      <c r="B208" s="29"/>
      <c r="C208" s="166" t="s">
        <v>517</v>
      </c>
      <c r="D208" s="166" t="s">
        <v>141</v>
      </c>
      <c r="E208" s="167" t="s">
        <v>518</v>
      </c>
      <c r="F208" s="168" t="s">
        <v>519</v>
      </c>
      <c r="G208" s="169" t="s">
        <v>403</v>
      </c>
      <c r="H208" s="170">
        <v>66.0</v>
      </c>
      <c r="I208" s="171"/>
      <c r="J208" s="172">
        <f>ROUND(I208*H208,0)</f>
        <v>0</v>
      </c>
      <c r="K208" s="168" t="s">
        <v>149</v>
      </c>
      <c r="L208" s="29"/>
      <c r="M208" s="173" t="s">
        <v>34</v>
      </c>
      <c r="N208" s="174" t="s">
        <v>63</v>
      </c>
      <c r="O208" s="27"/>
      <c r="P208" s="175">
        <f>O208*H208</f>
        <v>0</v>
      </c>
      <c r="Q208" s="175">
        <v>0.0</v>
      </c>
      <c r="R208" s="175">
        <f>Q208*H208</f>
        <v>0</v>
      </c>
      <c r="S208" s="175">
        <v>0.0</v>
      </c>
      <c r="T208" s="176">
        <f>S208*H208</f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13" t="s">
        <v>152</v>
      </c>
      <c r="AS208" s="27"/>
      <c r="AT208" s="13" t="s">
        <v>141</v>
      </c>
      <c r="AU208" s="13" t="s">
        <v>133</v>
      </c>
      <c r="AV208" s="27"/>
      <c r="AW208" s="27"/>
      <c r="AX208" s="27"/>
      <c r="AY208" s="13" t="s">
        <v>134</v>
      </c>
      <c r="AZ208" s="27"/>
      <c r="BA208" s="27"/>
      <c r="BB208" s="27"/>
      <c r="BC208" s="27"/>
      <c r="BD208" s="27"/>
      <c r="BE208" s="177">
        <f>IF(N208="základní",J208,0)</f>
        <v>0</v>
      </c>
      <c r="BF208" s="177">
        <f>IF(N208="snížená",J208,0)</f>
        <v>0</v>
      </c>
      <c r="BG208" s="177">
        <f>IF(N208="zákl. přenesená",J208,0)</f>
        <v>0</v>
      </c>
      <c r="BH208" s="177">
        <f>IF(N208="sníž. přenesená",J208,0)</f>
        <v>0</v>
      </c>
      <c r="BI208" s="177">
        <f>IF(N208="nulová",J208,0)</f>
        <v>0</v>
      </c>
      <c r="BJ208" s="13" t="s">
        <v>21</v>
      </c>
      <c r="BK208" s="177">
        <f>ROUND(I208*H208,0)</f>
        <v>0</v>
      </c>
      <c r="BL208" s="13" t="s">
        <v>152</v>
      </c>
      <c r="BM208" s="13" t="s">
        <v>522</v>
      </c>
      <c r="BN208" s="27"/>
      <c r="BO208" s="27"/>
      <c r="BP208" s="27"/>
      <c r="BQ208" s="27"/>
      <c r="BR208" s="27"/>
    </row>
    <row r="209" ht="13.5" customHeight="1">
      <c r="A209" s="199"/>
      <c r="B209" s="200"/>
      <c r="C209" s="199"/>
      <c r="D209" s="192" t="s">
        <v>285</v>
      </c>
      <c r="E209" s="201" t="s">
        <v>34</v>
      </c>
      <c r="F209" s="202" t="s">
        <v>439</v>
      </c>
      <c r="G209" s="199"/>
      <c r="H209" s="203">
        <v>30.0</v>
      </c>
      <c r="I209" s="199"/>
      <c r="J209" s="199"/>
      <c r="K209" s="199"/>
      <c r="L209" s="200"/>
      <c r="M209" s="204"/>
      <c r="N209" s="199"/>
      <c r="O209" s="199"/>
      <c r="P209" s="199"/>
      <c r="Q209" s="199"/>
      <c r="R209" s="199"/>
      <c r="S209" s="199"/>
      <c r="T209" s="205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199"/>
      <c r="AT209" s="201" t="s">
        <v>285</v>
      </c>
      <c r="AU209" s="201" t="s">
        <v>133</v>
      </c>
      <c r="AV209" s="199" t="s">
        <v>17</v>
      </c>
      <c r="AW209" s="199" t="s">
        <v>56</v>
      </c>
      <c r="AX209" s="199" t="s">
        <v>106</v>
      </c>
      <c r="AY209" s="201" t="s">
        <v>134</v>
      </c>
      <c r="AZ209" s="199"/>
      <c r="BA209" s="199"/>
      <c r="BB209" s="199"/>
      <c r="BC209" s="199"/>
      <c r="BD209" s="199"/>
      <c r="BE209" s="199"/>
      <c r="BF209" s="199"/>
      <c r="BG209" s="199"/>
      <c r="BH209" s="199"/>
      <c r="BI209" s="199"/>
      <c r="BJ209" s="199"/>
      <c r="BK209" s="199"/>
      <c r="BL209" s="199"/>
      <c r="BM209" s="199"/>
      <c r="BN209" s="199"/>
      <c r="BO209" s="199"/>
      <c r="BP209" s="199"/>
      <c r="BQ209" s="199"/>
      <c r="BR209" s="199"/>
    </row>
    <row r="210" ht="13.5" customHeight="1">
      <c r="A210" s="199"/>
      <c r="B210" s="200"/>
      <c r="C210" s="199"/>
      <c r="D210" s="192" t="s">
        <v>285</v>
      </c>
      <c r="E210" s="201" t="s">
        <v>34</v>
      </c>
      <c r="F210" s="202" t="s">
        <v>441</v>
      </c>
      <c r="G210" s="199"/>
      <c r="H210" s="203">
        <v>12.0</v>
      </c>
      <c r="I210" s="199"/>
      <c r="J210" s="199"/>
      <c r="K210" s="199"/>
      <c r="L210" s="200"/>
      <c r="M210" s="204"/>
      <c r="N210" s="199"/>
      <c r="O210" s="199"/>
      <c r="P210" s="199"/>
      <c r="Q210" s="199"/>
      <c r="R210" s="199"/>
      <c r="S210" s="199"/>
      <c r="T210" s="205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199"/>
      <c r="AT210" s="201" t="s">
        <v>285</v>
      </c>
      <c r="AU210" s="201" t="s">
        <v>133</v>
      </c>
      <c r="AV210" s="199" t="s">
        <v>17</v>
      </c>
      <c r="AW210" s="199" t="s">
        <v>56</v>
      </c>
      <c r="AX210" s="199" t="s">
        <v>106</v>
      </c>
      <c r="AY210" s="201" t="s">
        <v>134</v>
      </c>
      <c r="AZ210" s="199"/>
      <c r="BA210" s="199"/>
      <c r="BB210" s="199"/>
      <c r="BC210" s="199"/>
      <c r="BD210" s="199"/>
      <c r="BE210" s="199"/>
      <c r="BF210" s="199"/>
      <c r="BG210" s="199"/>
      <c r="BH210" s="199"/>
      <c r="BI210" s="199"/>
      <c r="BJ210" s="199"/>
      <c r="BK210" s="199"/>
      <c r="BL210" s="199"/>
      <c r="BM210" s="199"/>
      <c r="BN210" s="199"/>
      <c r="BO210" s="199"/>
      <c r="BP210" s="199"/>
      <c r="BQ210" s="199"/>
      <c r="BR210" s="199"/>
    </row>
    <row r="211" ht="13.5" customHeight="1">
      <c r="A211" s="199"/>
      <c r="B211" s="200"/>
      <c r="C211" s="199"/>
      <c r="D211" s="192" t="s">
        <v>285</v>
      </c>
      <c r="E211" s="201" t="s">
        <v>34</v>
      </c>
      <c r="F211" s="202" t="s">
        <v>442</v>
      </c>
      <c r="G211" s="199"/>
      <c r="H211" s="203">
        <v>24.0</v>
      </c>
      <c r="I211" s="199"/>
      <c r="J211" s="199"/>
      <c r="K211" s="199"/>
      <c r="L211" s="200"/>
      <c r="M211" s="204"/>
      <c r="N211" s="199"/>
      <c r="O211" s="199"/>
      <c r="P211" s="199"/>
      <c r="Q211" s="199"/>
      <c r="R211" s="199"/>
      <c r="S211" s="199"/>
      <c r="T211" s="205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199"/>
      <c r="AS211" s="199"/>
      <c r="AT211" s="201" t="s">
        <v>285</v>
      </c>
      <c r="AU211" s="201" t="s">
        <v>133</v>
      </c>
      <c r="AV211" s="199" t="s">
        <v>17</v>
      </c>
      <c r="AW211" s="199" t="s">
        <v>56</v>
      </c>
      <c r="AX211" s="199" t="s">
        <v>106</v>
      </c>
      <c r="AY211" s="201" t="s">
        <v>134</v>
      </c>
      <c r="AZ211" s="199"/>
      <c r="BA211" s="199"/>
      <c r="BB211" s="199"/>
      <c r="BC211" s="199"/>
      <c r="BD211" s="199"/>
      <c r="BE211" s="199"/>
      <c r="BF211" s="199"/>
      <c r="BG211" s="199"/>
      <c r="BH211" s="199"/>
      <c r="BI211" s="199"/>
      <c r="BJ211" s="199"/>
      <c r="BK211" s="199"/>
      <c r="BL211" s="199"/>
      <c r="BM211" s="199"/>
      <c r="BN211" s="199"/>
      <c r="BO211" s="199"/>
      <c r="BP211" s="199"/>
      <c r="BQ211" s="199"/>
      <c r="BR211" s="199"/>
    </row>
    <row r="212" ht="13.5" customHeight="1">
      <c r="A212" s="206"/>
      <c r="B212" s="207"/>
      <c r="C212" s="206"/>
      <c r="D212" s="192" t="s">
        <v>285</v>
      </c>
      <c r="E212" s="208" t="s">
        <v>34</v>
      </c>
      <c r="F212" s="209" t="s">
        <v>289</v>
      </c>
      <c r="G212" s="206"/>
      <c r="H212" s="210">
        <v>66.0</v>
      </c>
      <c r="I212" s="206"/>
      <c r="J212" s="206"/>
      <c r="K212" s="206"/>
      <c r="L212" s="207"/>
      <c r="M212" s="211"/>
      <c r="N212" s="206"/>
      <c r="O212" s="206"/>
      <c r="P212" s="206"/>
      <c r="Q212" s="206"/>
      <c r="R212" s="206"/>
      <c r="S212" s="206"/>
      <c r="T212" s="212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  <c r="AO212" s="206"/>
      <c r="AP212" s="206"/>
      <c r="AQ212" s="206"/>
      <c r="AR212" s="206"/>
      <c r="AS212" s="206"/>
      <c r="AT212" s="208" t="s">
        <v>285</v>
      </c>
      <c r="AU212" s="208" t="s">
        <v>133</v>
      </c>
      <c r="AV212" s="206" t="s">
        <v>175</v>
      </c>
      <c r="AW212" s="206" t="s">
        <v>56</v>
      </c>
      <c r="AX212" s="206" t="s">
        <v>21</v>
      </c>
      <c r="AY212" s="208" t="s">
        <v>134</v>
      </c>
      <c r="AZ212" s="206"/>
      <c r="BA212" s="206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</row>
    <row r="213" ht="16.5" customHeight="1">
      <c r="A213" s="27"/>
      <c r="B213" s="29"/>
      <c r="C213" s="166" t="s">
        <v>523</v>
      </c>
      <c r="D213" s="166" t="s">
        <v>141</v>
      </c>
      <c r="E213" s="167" t="s">
        <v>524</v>
      </c>
      <c r="F213" s="168" t="s">
        <v>525</v>
      </c>
      <c r="G213" s="169" t="s">
        <v>366</v>
      </c>
      <c r="H213" s="170">
        <v>106.0</v>
      </c>
      <c r="I213" s="171"/>
      <c r="J213" s="172">
        <f t="shared" ref="J213:J215" si="125">ROUND(I213*H213,0)</f>
        <v>0</v>
      </c>
      <c r="K213" s="168" t="s">
        <v>149</v>
      </c>
      <c r="L213" s="29"/>
      <c r="M213" s="173" t="s">
        <v>34</v>
      </c>
      <c r="N213" s="174" t="s">
        <v>63</v>
      </c>
      <c r="O213" s="27"/>
      <c r="P213" s="175">
        <f t="shared" ref="P213:P215" si="126">O213*H213</f>
        <v>0</v>
      </c>
      <c r="Q213" s="175">
        <v>0.0</v>
      </c>
      <c r="R213" s="175">
        <f t="shared" ref="R213:R215" si="127">Q213*H213</f>
        <v>0</v>
      </c>
      <c r="S213" s="175">
        <v>0.0</v>
      </c>
      <c r="T213" s="176">
        <f t="shared" ref="T213:T215" si="128">S213*H213</f>
        <v>0</v>
      </c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13" t="s">
        <v>152</v>
      </c>
      <c r="AS213" s="27"/>
      <c r="AT213" s="13" t="s">
        <v>141</v>
      </c>
      <c r="AU213" s="13" t="s">
        <v>133</v>
      </c>
      <c r="AV213" s="27"/>
      <c r="AW213" s="27"/>
      <c r="AX213" s="27"/>
      <c r="AY213" s="13" t="s">
        <v>134</v>
      </c>
      <c r="AZ213" s="27"/>
      <c r="BA213" s="27"/>
      <c r="BB213" s="27"/>
      <c r="BC213" s="27"/>
      <c r="BD213" s="27"/>
      <c r="BE213" s="177">
        <f t="shared" ref="BE213:BE215" si="129">IF(N213="základní",J213,0)</f>
        <v>0</v>
      </c>
      <c r="BF213" s="177">
        <f t="shared" ref="BF213:BF215" si="130">IF(N213="snížená",J213,0)</f>
        <v>0</v>
      </c>
      <c r="BG213" s="177">
        <f t="shared" ref="BG213:BG215" si="131">IF(N213="zákl. přenesená",J213,0)</f>
        <v>0</v>
      </c>
      <c r="BH213" s="177">
        <f t="shared" ref="BH213:BH215" si="132">IF(N213="sníž. přenesená",J213,0)</f>
        <v>0</v>
      </c>
      <c r="BI213" s="177">
        <f t="shared" ref="BI213:BI215" si="133">IF(N213="nulová",J213,0)</f>
        <v>0</v>
      </c>
      <c r="BJ213" s="13" t="s">
        <v>21</v>
      </c>
      <c r="BK213" s="177">
        <f t="shared" ref="BK213:BK215" si="134">ROUND(I213*H213,0)</f>
        <v>0</v>
      </c>
      <c r="BL213" s="13" t="s">
        <v>152</v>
      </c>
      <c r="BM213" s="13" t="s">
        <v>526</v>
      </c>
      <c r="BN213" s="27"/>
      <c r="BO213" s="27"/>
      <c r="BP213" s="27"/>
      <c r="BQ213" s="27"/>
      <c r="BR213" s="27"/>
    </row>
    <row r="214" ht="16.5" customHeight="1">
      <c r="A214" s="27"/>
      <c r="B214" s="29"/>
      <c r="C214" s="166" t="s">
        <v>527</v>
      </c>
      <c r="D214" s="166" t="s">
        <v>141</v>
      </c>
      <c r="E214" s="167" t="s">
        <v>528</v>
      </c>
      <c r="F214" s="168" t="s">
        <v>529</v>
      </c>
      <c r="G214" s="169" t="s">
        <v>403</v>
      </c>
      <c r="H214" s="170">
        <v>66.0</v>
      </c>
      <c r="I214" s="171"/>
      <c r="J214" s="172">
        <f t="shared" si="125"/>
        <v>0</v>
      </c>
      <c r="K214" s="168" t="s">
        <v>149</v>
      </c>
      <c r="L214" s="29"/>
      <c r="M214" s="173" t="s">
        <v>34</v>
      </c>
      <c r="N214" s="174" t="s">
        <v>63</v>
      </c>
      <c r="O214" s="27"/>
      <c r="P214" s="175">
        <f t="shared" si="126"/>
        <v>0</v>
      </c>
      <c r="Q214" s="175">
        <v>0.0</v>
      </c>
      <c r="R214" s="175">
        <f t="shared" si="127"/>
        <v>0</v>
      </c>
      <c r="S214" s="175">
        <v>0.0</v>
      </c>
      <c r="T214" s="176">
        <f t="shared" si="128"/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13" t="s">
        <v>152</v>
      </c>
      <c r="AS214" s="27"/>
      <c r="AT214" s="13" t="s">
        <v>141</v>
      </c>
      <c r="AU214" s="13" t="s">
        <v>133</v>
      </c>
      <c r="AV214" s="27"/>
      <c r="AW214" s="27"/>
      <c r="AX214" s="27"/>
      <c r="AY214" s="13" t="s">
        <v>134</v>
      </c>
      <c r="AZ214" s="27"/>
      <c r="BA214" s="27"/>
      <c r="BB214" s="27"/>
      <c r="BC214" s="27"/>
      <c r="BD214" s="27"/>
      <c r="BE214" s="177">
        <f t="shared" si="129"/>
        <v>0</v>
      </c>
      <c r="BF214" s="177">
        <f t="shared" si="130"/>
        <v>0</v>
      </c>
      <c r="BG214" s="177">
        <f t="shared" si="131"/>
        <v>0</v>
      </c>
      <c r="BH214" s="177">
        <f t="shared" si="132"/>
        <v>0</v>
      </c>
      <c r="BI214" s="177">
        <f t="shared" si="133"/>
        <v>0</v>
      </c>
      <c r="BJ214" s="13" t="s">
        <v>21</v>
      </c>
      <c r="BK214" s="177">
        <f t="shared" si="134"/>
        <v>0</v>
      </c>
      <c r="BL214" s="13" t="s">
        <v>152</v>
      </c>
      <c r="BM214" s="13" t="s">
        <v>530</v>
      </c>
      <c r="BN214" s="27"/>
      <c r="BO214" s="27"/>
      <c r="BP214" s="27"/>
      <c r="BQ214" s="27"/>
      <c r="BR214" s="27"/>
    </row>
    <row r="215" ht="25.5" customHeight="1">
      <c r="A215" s="27"/>
      <c r="B215" s="29"/>
      <c r="C215" s="166" t="s">
        <v>531</v>
      </c>
      <c r="D215" s="166" t="s">
        <v>141</v>
      </c>
      <c r="E215" s="167" t="s">
        <v>532</v>
      </c>
      <c r="F215" s="168" t="s">
        <v>533</v>
      </c>
      <c r="G215" s="169" t="s">
        <v>282</v>
      </c>
      <c r="H215" s="170">
        <v>122.0</v>
      </c>
      <c r="I215" s="171"/>
      <c r="J215" s="172">
        <f t="shared" si="125"/>
        <v>0</v>
      </c>
      <c r="K215" s="168" t="s">
        <v>34</v>
      </c>
      <c r="L215" s="29"/>
      <c r="M215" s="173" t="s">
        <v>34</v>
      </c>
      <c r="N215" s="174" t="s">
        <v>63</v>
      </c>
      <c r="O215" s="27"/>
      <c r="P215" s="175">
        <f t="shared" si="126"/>
        <v>0</v>
      </c>
      <c r="Q215" s="175">
        <v>0.0</v>
      </c>
      <c r="R215" s="175">
        <f t="shared" si="127"/>
        <v>0</v>
      </c>
      <c r="S215" s="175">
        <v>0.0</v>
      </c>
      <c r="T215" s="176">
        <f t="shared" si="128"/>
        <v>0</v>
      </c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13" t="s">
        <v>152</v>
      </c>
      <c r="AS215" s="27"/>
      <c r="AT215" s="13" t="s">
        <v>141</v>
      </c>
      <c r="AU215" s="13" t="s">
        <v>133</v>
      </c>
      <c r="AV215" s="27"/>
      <c r="AW215" s="27"/>
      <c r="AX215" s="27"/>
      <c r="AY215" s="13" t="s">
        <v>134</v>
      </c>
      <c r="AZ215" s="27"/>
      <c r="BA215" s="27"/>
      <c r="BB215" s="27"/>
      <c r="BC215" s="27"/>
      <c r="BD215" s="27"/>
      <c r="BE215" s="177">
        <f t="shared" si="129"/>
        <v>0</v>
      </c>
      <c r="BF215" s="177">
        <f t="shared" si="130"/>
        <v>0</v>
      </c>
      <c r="BG215" s="177">
        <f t="shared" si="131"/>
        <v>0</v>
      </c>
      <c r="BH215" s="177">
        <f t="shared" si="132"/>
        <v>0</v>
      </c>
      <c r="BI215" s="177">
        <f t="shared" si="133"/>
        <v>0</v>
      </c>
      <c r="BJ215" s="13" t="s">
        <v>21</v>
      </c>
      <c r="BK215" s="177">
        <f t="shared" si="134"/>
        <v>0</v>
      </c>
      <c r="BL215" s="13" t="s">
        <v>152</v>
      </c>
      <c r="BM215" s="13" t="s">
        <v>534</v>
      </c>
      <c r="BN215" s="27"/>
      <c r="BO215" s="27"/>
      <c r="BP215" s="27"/>
      <c r="BQ215" s="27"/>
      <c r="BR215" s="27"/>
    </row>
    <row r="216" ht="21.75" customHeight="1">
      <c r="A216" s="149"/>
      <c r="B216" s="151"/>
      <c r="C216" s="149"/>
      <c r="D216" s="152" t="s">
        <v>105</v>
      </c>
      <c r="E216" s="164" t="s">
        <v>535</v>
      </c>
      <c r="F216" s="164" t="s">
        <v>536</v>
      </c>
      <c r="G216" s="149"/>
      <c r="H216" s="149"/>
      <c r="I216" s="149"/>
      <c r="J216" s="165">
        <f>BK216</f>
        <v>0</v>
      </c>
      <c r="K216" s="149"/>
      <c r="L216" s="151"/>
      <c r="M216" s="156"/>
      <c r="N216" s="149"/>
      <c r="O216" s="149"/>
      <c r="P216" s="158">
        <f>SUM(P217:P230)</f>
        <v>0</v>
      </c>
      <c r="Q216" s="149"/>
      <c r="R216" s="158">
        <f>SUM(R217:R230)</f>
        <v>40.08755</v>
      </c>
      <c r="S216" s="149"/>
      <c r="T216" s="160">
        <f>SUM(T217:T230)</f>
        <v>76.207</v>
      </c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52" t="s">
        <v>133</v>
      </c>
      <c r="AS216" s="149"/>
      <c r="AT216" s="162" t="s">
        <v>105</v>
      </c>
      <c r="AU216" s="162" t="s">
        <v>17</v>
      </c>
      <c r="AV216" s="149"/>
      <c r="AW216" s="149"/>
      <c r="AX216" s="149"/>
      <c r="AY216" s="152" t="s">
        <v>134</v>
      </c>
      <c r="AZ216" s="149"/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63">
        <f>SUM(BK217:BK230)</f>
        <v>0</v>
      </c>
      <c r="BL216" s="149"/>
      <c r="BM216" s="149"/>
      <c r="BN216" s="149"/>
      <c r="BO216" s="149"/>
      <c r="BP216" s="149"/>
      <c r="BQ216" s="149"/>
      <c r="BR216" s="149"/>
    </row>
    <row r="217" ht="25.5" customHeight="1">
      <c r="A217" s="27"/>
      <c r="B217" s="29"/>
      <c r="C217" s="166" t="s">
        <v>537</v>
      </c>
      <c r="D217" s="166" t="s">
        <v>141</v>
      </c>
      <c r="E217" s="167" t="s">
        <v>538</v>
      </c>
      <c r="F217" s="168" t="s">
        <v>539</v>
      </c>
      <c r="G217" s="169" t="s">
        <v>282</v>
      </c>
      <c r="H217" s="170">
        <v>311.0</v>
      </c>
      <c r="I217" s="171"/>
      <c r="J217" s="172">
        <f>ROUND(I217*H217,0)</f>
        <v>0</v>
      </c>
      <c r="K217" s="168" t="s">
        <v>149</v>
      </c>
      <c r="L217" s="29"/>
      <c r="M217" s="173" t="s">
        <v>34</v>
      </c>
      <c r="N217" s="174" t="s">
        <v>63</v>
      </c>
      <c r="O217" s="27"/>
      <c r="P217" s="175">
        <f>O217*H217</f>
        <v>0</v>
      </c>
      <c r="Q217" s="175">
        <v>0.075</v>
      </c>
      <c r="R217" s="175">
        <f>Q217*H217</f>
        <v>23.325</v>
      </c>
      <c r="S217" s="175">
        <v>0.146</v>
      </c>
      <c r="T217" s="176">
        <f>S217*H217</f>
        <v>45.406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13" t="s">
        <v>152</v>
      </c>
      <c r="AS217" s="27"/>
      <c r="AT217" s="13" t="s">
        <v>141</v>
      </c>
      <c r="AU217" s="13" t="s">
        <v>133</v>
      </c>
      <c r="AV217" s="27"/>
      <c r="AW217" s="27"/>
      <c r="AX217" s="27"/>
      <c r="AY217" s="13" t="s">
        <v>134</v>
      </c>
      <c r="AZ217" s="27"/>
      <c r="BA217" s="27"/>
      <c r="BB217" s="27"/>
      <c r="BC217" s="27"/>
      <c r="BD217" s="27"/>
      <c r="BE217" s="177">
        <f>IF(N217="základní",J217,0)</f>
        <v>0</v>
      </c>
      <c r="BF217" s="177">
        <f>IF(N217="snížená",J217,0)</f>
        <v>0</v>
      </c>
      <c r="BG217" s="177">
        <f>IF(N217="zákl. přenesená",J217,0)</f>
        <v>0</v>
      </c>
      <c r="BH217" s="177">
        <f>IF(N217="sníž. přenesená",J217,0)</f>
        <v>0</v>
      </c>
      <c r="BI217" s="177">
        <f>IF(N217="nulová",J217,0)</f>
        <v>0</v>
      </c>
      <c r="BJ217" s="13" t="s">
        <v>21</v>
      </c>
      <c r="BK217" s="177">
        <f>ROUND(I217*H217,0)</f>
        <v>0</v>
      </c>
      <c r="BL217" s="13" t="s">
        <v>152</v>
      </c>
      <c r="BM217" s="13" t="s">
        <v>542</v>
      </c>
      <c r="BN217" s="27"/>
      <c r="BO217" s="27"/>
      <c r="BP217" s="27"/>
      <c r="BQ217" s="27"/>
      <c r="BR217" s="27"/>
    </row>
    <row r="218" ht="13.5" customHeight="1">
      <c r="A218" s="199"/>
      <c r="B218" s="200"/>
      <c r="C218" s="199"/>
      <c r="D218" s="192" t="s">
        <v>285</v>
      </c>
      <c r="E218" s="201" t="s">
        <v>34</v>
      </c>
      <c r="F218" s="202" t="s">
        <v>543</v>
      </c>
      <c r="G218" s="199"/>
      <c r="H218" s="203">
        <v>311.0</v>
      </c>
      <c r="I218" s="199"/>
      <c r="J218" s="199"/>
      <c r="K218" s="199"/>
      <c r="L218" s="200"/>
      <c r="M218" s="204"/>
      <c r="N218" s="199"/>
      <c r="O218" s="199"/>
      <c r="P218" s="199"/>
      <c r="Q218" s="199"/>
      <c r="R218" s="199"/>
      <c r="S218" s="199"/>
      <c r="T218" s="205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199"/>
      <c r="AJ218" s="199"/>
      <c r="AK218" s="199"/>
      <c r="AL218" s="199"/>
      <c r="AM218" s="199"/>
      <c r="AN218" s="199"/>
      <c r="AO218" s="199"/>
      <c r="AP218" s="199"/>
      <c r="AQ218" s="199"/>
      <c r="AR218" s="199"/>
      <c r="AS218" s="199"/>
      <c r="AT218" s="201" t="s">
        <v>285</v>
      </c>
      <c r="AU218" s="201" t="s">
        <v>133</v>
      </c>
      <c r="AV218" s="199" t="s">
        <v>17</v>
      </c>
      <c r="AW218" s="199" t="s">
        <v>56</v>
      </c>
      <c r="AX218" s="199" t="s">
        <v>106</v>
      </c>
      <c r="AY218" s="201" t="s">
        <v>134</v>
      </c>
      <c r="AZ218" s="199"/>
      <c r="BA218" s="199"/>
      <c r="BB218" s="199"/>
      <c r="BC218" s="199"/>
      <c r="BD218" s="199"/>
      <c r="BE218" s="199"/>
      <c r="BF218" s="199"/>
      <c r="BG218" s="199"/>
      <c r="BH218" s="199"/>
      <c r="BI218" s="199"/>
      <c r="BJ218" s="199"/>
      <c r="BK218" s="199"/>
      <c r="BL218" s="199"/>
      <c r="BM218" s="199"/>
      <c r="BN218" s="199"/>
      <c r="BO218" s="199"/>
      <c r="BP218" s="199"/>
      <c r="BQ218" s="199"/>
      <c r="BR218" s="199"/>
    </row>
    <row r="219" ht="13.5" customHeight="1">
      <c r="A219" s="206"/>
      <c r="B219" s="207"/>
      <c r="C219" s="206"/>
      <c r="D219" s="192" t="s">
        <v>285</v>
      </c>
      <c r="E219" s="208" t="s">
        <v>34</v>
      </c>
      <c r="F219" s="209" t="s">
        <v>289</v>
      </c>
      <c r="G219" s="206"/>
      <c r="H219" s="210">
        <v>311.0</v>
      </c>
      <c r="I219" s="206"/>
      <c r="J219" s="206"/>
      <c r="K219" s="206"/>
      <c r="L219" s="207"/>
      <c r="M219" s="211"/>
      <c r="N219" s="206"/>
      <c r="O219" s="206"/>
      <c r="P219" s="206"/>
      <c r="Q219" s="206"/>
      <c r="R219" s="206"/>
      <c r="S219" s="206"/>
      <c r="T219" s="212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  <c r="AE219" s="206"/>
      <c r="AF219" s="206"/>
      <c r="AG219" s="206"/>
      <c r="AH219" s="206"/>
      <c r="AI219" s="206"/>
      <c r="AJ219" s="206"/>
      <c r="AK219" s="206"/>
      <c r="AL219" s="206"/>
      <c r="AM219" s="206"/>
      <c r="AN219" s="206"/>
      <c r="AO219" s="206"/>
      <c r="AP219" s="206"/>
      <c r="AQ219" s="206"/>
      <c r="AR219" s="206"/>
      <c r="AS219" s="206"/>
      <c r="AT219" s="208" t="s">
        <v>285</v>
      </c>
      <c r="AU219" s="208" t="s">
        <v>133</v>
      </c>
      <c r="AV219" s="206" t="s">
        <v>175</v>
      </c>
      <c r="AW219" s="206" t="s">
        <v>56</v>
      </c>
      <c r="AX219" s="206" t="s">
        <v>21</v>
      </c>
      <c r="AY219" s="208" t="s">
        <v>134</v>
      </c>
      <c r="AZ219" s="206"/>
      <c r="BA219" s="206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</row>
    <row r="220" ht="25.5" customHeight="1">
      <c r="A220" s="27"/>
      <c r="B220" s="29"/>
      <c r="C220" s="166" t="s">
        <v>545</v>
      </c>
      <c r="D220" s="166" t="s">
        <v>141</v>
      </c>
      <c r="E220" s="167" t="s">
        <v>546</v>
      </c>
      <c r="F220" s="168" t="s">
        <v>547</v>
      </c>
      <c r="G220" s="169" t="s">
        <v>282</v>
      </c>
      <c r="H220" s="170">
        <v>135.0</v>
      </c>
      <c r="I220" s="171"/>
      <c r="J220" s="172">
        <f t="shared" ref="J220:J230" si="135">ROUND(I220*H220,0)</f>
        <v>0</v>
      </c>
      <c r="K220" s="168" t="s">
        <v>149</v>
      </c>
      <c r="L220" s="29"/>
      <c r="M220" s="173" t="s">
        <v>34</v>
      </c>
      <c r="N220" s="174" t="s">
        <v>63</v>
      </c>
      <c r="O220" s="27"/>
      <c r="P220" s="175">
        <f t="shared" ref="P220:P230" si="136">O220*H220</f>
        <v>0</v>
      </c>
      <c r="Q220" s="175">
        <v>0.113</v>
      </c>
      <c r="R220" s="175">
        <f t="shared" ref="R220:R230" si="137">Q220*H220</f>
        <v>15.255</v>
      </c>
      <c r="S220" s="175">
        <v>0.218</v>
      </c>
      <c r="T220" s="176">
        <f t="shared" ref="T220:T230" si="138">S220*H220</f>
        <v>29.43</v>
      </c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13" t="s">
        <v>152</v>
      </c>
      <c r="AS220" s="27"/>
      <c r="AT220" s="13" t="s">
        <v>141</v>
      </c>
      <c r="AU220" s="13" t="s">
        <v>133</v>
      </c>
      <c r="AV220" s="27"/>
      <c r="AW220" s="27"/>
      <c r="AX220" s="27"/>
      <c r="AY220" s="13" t="s">
        <v>134</v>
      </c>
      <c r="AZ220" s="27"/>
      <c r="BA220" s="27"/>
      <c r="BB220" s="27"/>
      <c r="BC220" s="27"/>
      <c r="BD220" s="27"/>
      <c r="BE220" s="177">
        <f t="shared" ref="BE220:BE230" si="139">IF(N220="základní",J220,0)</f>
        <v>0</v>
      </c>
      <c r="BF220" s="177">
        <f t="shared" ref="BF220:BF230" si="140">IF(N220="snížená",J220,0)</f>
        <v>0</v>
      </c>
      <c r="BG220" s="177">
        <f t="shared" ref="BG220:BG230" si="141">IF(N220="zákl. přenesená",J220,0)</f>
        <v>0</v>
      </c>
      <c r="BH220" s="177">
        <f t="shared" ref="BH220:BH230" si="142">IF(N220="sníž. přenesená",J220,0)</f>
        <v>0</v>
      </c>
      <c r="BI220" s="177">
        <f t="shared" ref="BI220:BI230" si="143">IF(N220="nulová",J220,0)</f>
        <v>0</v>
      </c>
      <c r="BJ220" s="13" t="s">
        <v>21</v>
      </c>
      <c r="BK220" s="177">
        <f t="shared" ref="BK220:BK230" si="144">ROUND(I220*H220,0)</f>
        <v>0</v>
      </c>
      <c r="BL220" s="13" t="s">
        <v>152</v>
      </c>
      <c r="BM220" s="13" t="s">
        <v>550</v>
      </c>
      <c r="BN220" s="27"/>
      <c r="BO220" s="27"/>
      <c r="BP220" s="27"/>
      <c r="BQ220" s="27"/>
      <c r="BR220" s="27"/>
    </row>
    <row r="221" ht="16.5" customHeight="1">
      <c r="A221" s="27"/>
      <c r="B221" s="29"/>
      <c r="C221" s="178" t="s">
        <v>551</v>
      </c>
      <c r="D221" s="178" t="s">
        <v>131</v>
      </c>
      <c r="E221" s="179" t="s">
        <v>552</v>
      </c>
      <c r="F221" s="180" t="s">
        <v>553</v>
      </c>
      <c r="G221" s="182" t="s">
        <v>174</v>
      </c>
      <c r="H221" s="184">
        <v>888.0</v>
      </c>
      <c r="I221" s="186"/>
      <c r="J221" s="187">
        <f t="shared" si="135"/>
        <v>0</v>
      </c>
      <c r="K221" s="180" t="s">
        <v>34</v>
      </c>
      <c r="L221" s="188"/>
      <c r="M221" s="190" t="s">
        <v>34</v>
      </c>
      <c r="N221" s="191" t="s">
        <v>63</v>
      </c>
      <c r="O221" s="27"/>
      <c r="P221" s="175">
        <f t="shared" si="136"/>
        <v>0</v>
      </c>
      <c r="Q221" s="175">
        <v>0.0</v>
      </c>
      <c r="R221" s="175">
        <f t="shared" si="137"/>
        <v>0</v>
      </c>
      <c r="S221" s="175">
        <v>0.0</v>
      </c>
      <c r="T221" s="176">
        <f t="shared" si="138"/>
        <v>0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13" t="s">
        <v>186</v>
      </c>
      <c r="AS221" s="27"/>
      <c r="AT221" s="13" t="s">
        <v>131</v>
      </c>
      <c r="AU221" s="13" t="s">
        <v>133</v>
      </c>
      <c r="AV221" s="27"/>
      <c r="AW221" s="27"/>
      <c r="AX221" s="27"/>
      <c r="AY221" s="13" t="s">
        <v>134</v>
      </c>
      <c r="AZ221" s="27"/>
      <c r="BA221" s="27"/>
      <c r="BB221" s="27"/>
      <c r="BC221" s="27"/>
      <c r="BD221" s="27"/>
      <c r="BE221" s="177">
        <f t="shared" si="139"/>
        <v>0</v>
      </c>
      <c r="BF221" s="177">
        <f t="shared" si="140"/>
        <v>0</v>
      </c>
      <c r="BG221" s="177">
        <f t="shared" si="141"/>
        <v>0</v>
      </c>
      <c r="BH221" s="177">
        <f t="shared" si="142"/>
        <v>0</v>
      </c>
      <c r="BI221" s="177">
        <f t="shared" si="143"/>
        <v>0</v>
      </c>
      <c r="BJ221" s="13" t="s">
        <v>21</v>
      </c>
      <c r="BK221" s="177">
        <f t="shared" si="144"/>
        <v>0</v>
      </c>
      <c r="BL221" s="13" t="s">
        <v>186</v>
      </c>
      <c r="BM221" s="13" t="s">
        <v>558</v>
      </c>
      <c r="BN221" s="27"/>
      <c r="BO221" s="27"/>
      <c r="BP221" s="27"/>
      <c r="BQ221" s="27"/>
      <c r="BR221" s="27"/>
    </row>
    <row r="222" ht="25.5" customHeight="1">
      <c r="A222" s="27"/>
      <c r="B222" s="29"/>
      <c r="C222" s="166" t="s">
        <v>559</v>
      </c>
      <c r="D222" s="166" t="s">
        <v>141</v>
      </c>
      <c r="E222" s="167" t="s">
        <v>560</v>
      </c>
      <c r="F222" s="168" t="s">
        <v>561</v>
      </c>
      <c r="G222" s="169" t="s">
        <v>282</v>
      </c>
      <c r="H222" s="170">
        <v>2.0</v>
      </c>
      <c r="I222" s="171"/>
      <c r="J222" s="172">
        <f t="shared" si="135"/>
        <v>0</v>
      </c>
      <c r="K222" s="168" t="s">
        <v>149</v>
      </c>
      <c r="L222" s="29"/>
      <c r="M222" s="173" t="s">
        <v>34</v>
      </c>
      <c r="N222" s="174" t="s">
        <v>63</v>
      </c>
      <c r="O222" s="27"/>
      <c r="P222" s="175">
        <f t="shared" si="136"/>
        <v>0</v>
      </c>
      <c r="Q222" s="175">
        <v>0.078</v>
      </c>
      <c r="R222" s="175">
        <f t="shared" si="137"/>
        <v>0.156</v>
      </c>
      <c r="S222" s="175">
        <v>0.283</v>
      </c>
      <c r="T222" s="176">
        <f t="shared" si="138"/>
        <v>0.566</v>
      </c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13" t="s">
        <v>152</v>
      </c>
      <c r="AS222" s="27"/>
      <c r="AT222" s="13" t="s">
        <v>141</v>
      </c>
      <c r="AU222" s="13" t="s">
        <v>133</v>
      </c>
      <c r="AV222" s="27"/>
      <c r="AW222" s="27"/>
      <c r="AX222" s="27"/>
      <c r="AY222" s="13" t="s">
        <v>134</v>
      </c>
      <c r="AZ222" s="27"/>
      <c r="BA222" s="27"/>
      <c r="BB222" s="27"/>
      <c r="BC222" s="27"/>
      <c r="BD222" s="27"/>
      <c r="BE222" s="177">
        <f t="shared" si="139"/>
        <v>0</v>
      </c>
      <c r="BF222" s="177">
        <f t="shared" si="140"/>
        <v>0</v>
      </c>
      <c r="BG222" s="177">
        <f t="shared" si="141"/>
        <v>0</v>
      </c>
      <c r="BH222" s="177">
        <f t="shared" si="142"/>
        <v>0</v>
      </c>
      <c r="BI222" s="177">
        <f t="shared" si="143"/>
        <v>0</v>
      </c>
      <c r="BJ222" s="13" t="s">
        <v>21</v>
      </c>
      <c r="BK222" s="177">
        <f t="shared" si="144"/>
        <v>0</v>
      </c>
      <c r="BL222" s="13" t="s">
        <v>152</v>
      </c>
      <c r="BM222" s="13" t="s">
        <v>562</v>
      </c>
      <c r="BN222" s="27"/>
      <c r="BO222" s="27"/>
      <c r="BP222" s="27"/>
      <c r="BQ222" s="27"/>
      <c r="BR222" s="27"/>
    </row>
    <row r="223" ht="16.5" customHeight="1">
      <c r="A223" s="27"/>
      <c r="B223" s="29"/>
      <c r="C223" s="178" t="s">
        <v>563</v>
      </c>
      <c r="D223" s="178" t="s">
        <v>131</v>
      </c>
      <c r="E223" s="179" t="s">
        <v>564</v>
      </c>
      <c r="F223" s="180" t="s">
        <v>565</v>
      </c>
      <c r="G223" s="182" t="s">
        <v>174</v>
      </c>
      <c r="H223" s="184">
        <v>4.0</v>
      </c>
      <c r="I223" s="186"/>
      <c r="J223" s="187">
        <f t="shared" si="135"/>
        <v>0</v>
      </c>
      <c r="K223" s="180" t="s">
        <v>34</v>
      </c>
      <c r="L223" s="188"/>
      <c r="M223" s="190" t="s">
        <v>34</v>
      </c>
      <c r="N223" s="191" t="s">
        <v>63</v>
      </c>
      <c r="O223" s="27"/>
      <c r="P223" s="175">
        <f t="shared" si="136"/>
        <v>0</v>
      </c>
      <c r="Q223" s="175">
        <v>0.0</v>
      </c>
      <c r="R223" s="175">
        <f t="shared" si="137"/>
        <v>0</v>
      </c>
      <c r="S223" s="175">
        <v>0.0</v>
      </c>
      <c r="T223" s="176">
        <f t="shared" si="138"/>
        <v>0</v>
      </c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13" t="s">
        <v>186</v>
      </c>
      <c r="AS223" s="27"/>
      <c r="AT223" s="13" t="s">
        <v>131</v>
      </c>
      <c r="AU223" s="13" t="s">
        <v>133</v>
      </c>
      <c r="AV223" s="27"/>
      <c r="AW223" s="27"/>
      <c r="AX223" s="27"/>
      <c r="AY223" s="13" t="s">
        <v>134</v>
      </c>
      <c r="AZ223" s="27"/>
      <c r="BA223" s="27"/>
      <c r="BB223" s="27"/>
      <c r="BC223" s="27"/>
      <c r="BD223" s="27"/>
      <c r="BE223" s="177">
        <f t="shared" si="139"/>
        <v>0</v>
      </c>
      <c r="BF223" s="177">
        <f t="shared" si="140"/>
        <v>0</v>
      </c>
      <c r="BG223" s="177">
        <f t="shared" si="141"/>
        <v>0</v>
      </c>
      <c r="BH223" s="177">
        <f t="shared" si="142"/>
        <v>0</v>
      </c>
      <c r="BI223" s="177">
        <f t="shared" si="143"/>
        <v>0</v>
      </c>
      <c r="BJ223" s="13" t="s">
        <v>21</v>
      </c>
      <c r="BK223" s="177">
        <f t="shared" si="144"/>
        <v>0</v>
      </c>
      <c r="BL223" s="13" t="s">
        <v>186</v>
      </c>
      <c r="BM223" s="13" t="s">
        <v>568</v>
      </c>
      <c r="BN223" s="27"/>
      <c r="BO223" s="27"/>
      <c r="BP223" s="27"/>
      <c r="BQ223" s="27"/>
      <c r="BR223" s="27"/>
    </row>
    <row r="224" ht="16.5" customHeight="1">
      <c r="A224" s="27"/>
      <c r="B224" s="29"/>
      <c r="C224" s="178" t="s">
        <v>152</v>
      </c>
      <c r="D224" s="178" t="s">
        <v>131</v>
      </c>
      <c r="E224" s="179" t="s">
        <v>552</v>
      </c>
      <c r="F224" s="180" t="s">
        <v>553</v>
      </c>
      <c r="G224" s="182" t="s">
        <v>174</v>
      </c>
      <c r="H224" s="184">
        <v>4.0</v>
      </c>
      <c r="I224" s="186"/>
      <c r="J224" s="187">
        <f t="shared" si="135"/>
        <v>0</v>
      </c>
      <c r="K224" s="180" t="s">
        <v>34</v>
      </c>
      <c r="L224" s="188"/>
      <c r="M224" s="190" t="s">
        <v>34</v>
      </c>
      <c r="N224" s="191" t="s">
        <v>63</v>
      </c>
      <c r="O224" s="27"/>
      <c r="P224" s="175">
        <f t="shared" si="136"/>
        <v>0</v>
      </c>
      <c r="Q224" s="175">
        <v>0.0</v>
      </c>
      <c r="R224" s="175">
        <f t="shared" si="137"/>
        <v>0</v>
      </c>
      <c r="S224" s="175">
        <v>0.0</v>
      </c>
      <c r="T224" s="176">
        <f t="shared" si="138"/>
        <v>0</v>
      </c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13" t="s">
        <v>186</v>
      </c>
      <c r="AS224" s="27"/>
      <c r="AT224" s="13" t="s">
        <v>131</v>
      </c>
      <c r="AU224" s="13" t="s">
        <v>133</v>
      </c>
      <c r="AV224" s="27"/>
      <c r="AW224" s="27"/>
      <c r="AX224" s="27"/>
      <c r="AY224" s="13" t="s">
        <v>134</v>
      </c>
      <c r="AZ224" s="27"/>
      <c r="BA224" s="27"/>
      <c r="BB224" s="27"/>
      <c r="BC224" s="27"/>
      <c r="BD224" s="27"/>
      <c r="BE224" s="177">
        <f t="shared" si="139"/>
        <v>0</v>
      </c>
      <c r="BF224" s="177">
        <f t="shared" si="140"/>
        <v>0</v>
      </c>
      <c r="BG224" s="177">
        <f t="shared" si="141"/>
        <v>0</v>
      </c>
      <c r="BH224" s="177">
        <f t="shared" si="142"/>
        <v>0</v>
      </c>
      <c r="BI224" s="177">
        <f t="shared" si="143"/>
        <v>0</v>
      </c>
      <c r="BJ224" s="13" t="s">
        <v>21</v>
      </c>
      <c r="BK224" s="177">
        <f t="shared" si="144"/>
        <v>0</v>
      </c>
      <c r="BL224" s="13" t="s">
        <v>186</v>
      </c>
      <c r="BM224" s="13" t="s">
        <v>570</v>
      </c>
      <c r="BN224" s="27"/>
      <c r="BO224" s="27"/>
      <c r="BP224" s="27"/>
      <c r="BQ224" s="27"/>
      <c r="BR224" s="27"/>
    </row>
    <row r="225" ht="25.5" customHeight="1">
      <c r="A225" s="27"/>
      <c r="B225" s="29"/>
      <c r="C225" s="166" t="s">
        <v>571</v>
      </c>
      <c r="D225" s="166" t="s">
        <v>141</v>
      </c>
      <c r="E225" s="167" t="s">
        <v>572</v>
      </c>
      <c r="F225" s="168" t="s">
        <v>573</v>
      </c>
      <c r="G225" s="169" t="s">
        <v>282</v>
      </c>
      <c r="H225" s="170">
        <v>5.0</v>
      </c>
      <c r="I225" s="171"/>
      <c r="J225" s="172">
        <f t="shared" si="135"/>
        <v>0</v>
      </c>
      <c r="K225" s="168" t="s">
        <v>149</v>
      </c>
      <c r="L225" s="29"/>
      <c r="M225" s="173" t="s">
        <v>34</v>
      </c>
      <c r="N225" s="174" t="s">
        <v>63</v>
      </c>
      <c r="O225" s="27"/>
      <c r="P225" s="175">
        <f t="shared" si="136"/>
        <v>0</v>
      </c>
      <c r="Q225" s="175">
        <v>0.27031</v>
      </c>
      <c r="R225" s="175">
        <f t="shared" si="137"/>
        <v>1.35155</v>
      </c>
      <c r="S225" s="175">
        <v>0.161</v>
      </c>
      <c r="T225" s="176">
        <f t="shared" si="138"/>
        <v>0.805</v>
      </c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13" t="s">
        <v>152</v>
      </c>
      <c r="AS225" s="27"/>
      <c r="AT225" s="13" t="s">
        <v>141</v>
      </c>
      <c r="AU225" s="13" t="s">
        <v>133</v>
      </c>
      <c r="AV225" s="27"/>
      <c r="AW225" s="27"/>
      <c r="AX225" s="27"/>
      <c r="AY225" s="13" t="s">
        <v>134</v>
      </c>
      <c r="AZ225" s="27"/>
      <c r="BA225" s="27"/>
      <c r="BB225" s="27"/>
      <c r="BC225" s="27"/>
      <c r="BD225" s="27"/>
      <c r="BE225" s="177">
        <f t="shared" si="139"/>
        <v>0</v>
      </c>
      <c r="BF225" s="177">
        <f t="shared" si="140"/>
        <v>0</v>
      </c>
      <c r="BG225" s="177">
        <f t="shared" si="141"/>
        <v>0</v>
      </c>
      <c r="BH225" s="177">
        <f t="shared" si="142"/>
        <v>0</v>
      </c>
      <c r="BI225" s="177">
        <f t="shared" si="143"/>
        <v>0</v>
      </c>
      <c r="BJ225" s="13" t="s">
        <v>21</v>
      </c>
      <c r="BK225" s="177">
        <f t="shared" si="144"/>
        <v>0</v>
      </c>
      <c r="BL225" s="13" t="s">
        <v>152</v>
      </c>
      <c r="BM225" s="13" t="s">
        <v>574</v>
      </c>
      <c r="BN225" s="27"/>
      <c r="BO225" s="27"/>
      <c r="BP225" s="27"/>
      <c r="BQ225" s="27"/>
      <c r="BR225" s="27"/>
    </row>
    <row r="226" ht="16.5" customHeight="1">
      <c r="A226" s="27"/>
      <c r="B226" s="29"/>
      <c r="C226" s="178" t="s">
        <v>575</v>
      </c>
      <c r="D226" s="178" t="s">
        <v>131</v>
      </c>
      <c r="E226" s="179" t="s">
        <v>576</v>
      </c>
      <c r="F226" s="180" t="s">
        <v>577</v>
      </c>
      <c r="G226" s="182" t="s">
        <v>282</v>
      </c>
      <c r="H226" s="184">
        <v>5.0</v>
      </c>
      <c r="I226" s="186"/>
      <c r="J226" s="187">
        <f t="shared" si="135"/>
        <v>0</v>
      </c>
      <c r="K226" s="180" t="s">
        <v>149</v>
      </c>
      <c r="L226" s="188"/>
      <c r="M226" s="190" t="s">
        <v>34</v>
      </c>
      <c r="N226" s="191" t="s">
        <v>63</v>
      </c>
      <c r="O226" s="27"/>
      <c r="P226" s="175">
        <f t="shared" si="136"/>
        <v>0</v>
      </c>
      <c r="Q226" s="175">
        <v>0.0</v>
      </c>
      <c r="R226" s="175">
        <f t="shared" si="137"/>
        <v>0</v>
      </c>
      <c r="S226" s="175">
        <v>0.0</v>
      </c>
      <c r="T226" s="176">
        <f t="shared" si="138"/>
        <v>0</v>
      </c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13" t="s">
        <v>186</v>
      </c>
      <c r="AS226" s="27"/>
      <c r="AT226" s="13" t="s">
        <v>131</v>
      </c>
      <c r="AU226" s="13" t="s">
        <v>133</v>
      </c>
      <c r="AV226" s="27"/>
      <c r="AW226" s="27"/>
      <c r="AX226" s="27"/>
      <c r="AY226" s="13" t="s">
        <v>134</v>
      </c>
      <c r="AZ226" s="27"/>
      <c r="BA226" s="27"/>
      <c r="BB226" s="27"/>
      <c r="BC226" s="27"/>
      <c r="BD226" s="27"/>
      <c r="BE226" s="177">
        <f t="shared" si="139"/>
        <v>0</v>
      </c>
      <c r="BF226" s="177">
        <f t="shared" si="140"/>
        <v>0</v>
      </c>
      <c r="BG226" s="177">
        <f t="shared" si="141"/>
        <v>0</v>
      </c>
      <c r="BH226" s="177">
        <f t="shared" si="142"/>
        <v>0</v>
      </c>
      <c r="BI226" s="177">
        <f t="shared" si="143"/>
        <v>0</v>
      </c>
      <c r="BJ226" s="13" t="s">
        <v>21</v>
      </c>
      <c r="BK226" s="177">
        <f t="shared" si="144"/>
        <v>0</v>
      </c>
      <c r="BL226" s="13" t="s">
        <v>186</v>
      </c>
      <c r="BM226" s="13" t="s">
        <v>578</v>
      </c>
      <c r="BN226" s="27"/>
      <c r="BO226" s="27"/>
      <c r="BP226" s="27"/>
      <c r="BQ226" s="27"/>
      <c r="BR226" s="27"/>
    </row>
    <row r="227" ht="16.5" customHeight="1">
      <c r="A227" s="27"/>
      <c r="B227" s="29"/>
      <c r="C227" s="178" t="s">
        <v>579</v>
      </c>
      <c r="D227" s="178" t="s">
        <v>131</v>
      </c>
      <c r="E227" s="179" t="s">
        <v>580</v>
      </c>
      <c r="F227" s="180" t="s">
        <v>581</v>
      </c>
      <c r="G227" s="182" t="s">
        <v>174</v>
      </c>
      <c r="H227" s="184">
        <v>10.0</v>
      </c>
      <c r="I227" s="186"/>
      <c r="J227" s="187">
        <f t="shared" si="135"/>
        <v>0</v>
      </c>
      <c r="K227" s="180" t="s">
        <v>149</v>
      </c>
      <c r="L227" s="188"/>
      <c r="M227" s="190" t="s">
        <v>34</v>
      </c>
      <c r="N227" s="191" t="s">
        <v>63</v>
      </c>
      <c r="O227" s="27"/>
      <c r="P227" s="175">
        <f t="shared" si="136"/>
        <v>0</v>
      </c>
      <c r="Q227" s="175">
        <v>0.0</v>
      </c>
      <c r="R227" s="175">
        <f t="shared" si="137"/>
        <v>0</v>
      </c>
      <c r="S227" s="175">
        <v>0.0</v>
      </c>
      <c r="T227" s="176">
        <f t="shared" si="138"/>
        <v>0</v>
      </c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13" t="s">
        <v>186</v>
      </c>
      <c r="AS227" s="27"/>
      <c r="AT227" s="13" t="s">
        <v>131</v>
      </c>
      <c r="AU227" s="13" t="s">
        <v>133</v>
      </c>
      <c r="AV227" s="27"/>
      <c r="AW227" s="27"/>
      <c r="AX227" s="27"/>
      <c r="AY227" s="13" t="s">
        <v>134</v>
      </c>
      <c r="AZ227" s="27"/>
      <c r="BA227" s="27"/>
      <c r="BB227" s="27"/>
      <c r="BC227" s="27"/>
      <c r="BD227" s="27"/>
      <c r="BE227" s="177">
        <f t="shared" si="139"/>
        <v>0</v>
      </c>
      <c r="BF227" s="177">
        <f t="shared" si="140"/>
        <v>0</v>
      </c>
      <c r="BG227" s="177">
        <f t="shared" si="141"/>
        <v>0</v>
      </c>
      <c r="BH227" s="177">
        <f t="shared" si="142"/>
        <v>0</v>
      </c>
      <c r="BI227" s="177">
        <f t="shared" si="143"/>
        <v>0</v>
      </c>
      <c r="BJ227" s="13" t="s">
        <v>21</v>
      </c>
      <c r="BK227" s="177">
        <f t="shared" si="144"/>
        <v>0</v>
      </c>
      <c r="BL227" s="13" t="s">
        <v>186</v>
      </c>
      <c r="BM227" s="13" t="s">
        <v>582</v>
      </c>
      <c r="BN227" s="27"/>
      <c r="BO227" s="27"/>
      <c r="BP227" s="27"/>
      <c r="BQ227" s="27"/>
      <c r="BR227" s="27"/>
    </row>
    <row r="228" ht="16.5" customHeight="1">
      <c r="A228" s="27"/>
      <c r="B228" s="29"/>
      <c r="C228" s="166" t="s">
        <v>583</v>
      </c>
      <c r="D228" s="166" t="s">
        <v>141</v>
      </c>
      <c r="E228" s="167" t="s">
        <v>584</v>
      </c>
      <c r="F228" s="168" t="s">
        <v>585</v>
      </c>
      <c r="G228" s="169" t="s">
        <v>282</v>
      </c>
      <c r="H228" s="170">
        <v>8.0</v>
      </c>
      <c r="I228" s="171"/>
      <c r="J228" s="172">
        <f t="shared" si="135"/>
        <v>0</v>
      </c>
      <c r="K228" s="168" t="s">
        <v>34</v>
      </c>
      <c r="L228" s="29"/>
      <c r="M228" s="173" t="s">
        <v>34</v>
      </c>
      <c r="N228" s="174" t="s">
        <v>63</v>
      </c>
      <c r="O228" s="27"/>
      <c r="P228" s="175">
        <f t="shared" si="136"/>
        <v>0</v>
      </c>
      <c r="Q228" s="175">
        <v>0.0</v>
      </c>
      <c r="R228" s="175">
        <f t="shared" si="137"/>
        <v>0</v>
      </c>
      <c r="S228" s="175">
        <v>0.0</v>
      </c>
      <c r="T228" s="176">
        <f t="shared" si="138"/>
        <v>0</v>
      </c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13" t="s">
        <v>152</v>
      </c>
      <c r="AS228" s="27"/>
      <c r="AT228" s="13" t="s">
        <v>141</v>
      </c>
      <c r="AU228" s="13" t="s">
        <v>133</v>
      </c>
      <c r="AV228" s="27"/>
      <c r="AW228" s="27"/>
      <c r="AX228" s="27"/>
      <c r="AY228" s="13" t="s">
        <v>134</v>
      </c>
      <c r="AZ228" s="27"/>
      <c r="BA228" s="27"/>
      <c r="BB228" s="27"/>
      <c r="BC228" s="27"/>
      <c r="BD228" s="27"/>
      <c r="BE228" s="177">
        <f t="shared" si="139"/>
        <v>0</v>
      </c>
      <c r="BF228" s="177">
        <f t="shared" si="140"/>
        <v>0</v>
      </c>
      <c r="BG228" s="177">
        <f t="shared" si="141"/>
        <v>0</v>
      </c>
      <c r="BH228" s="177">
        <f t="shared" si="142"/>
        <v>0</v>
      </c>
      <c r="BI228" s="177">
        <f t="shared" si="143"/>
        <v>0</v>
      </c>
      <c r="BJ228" s="13" t="s">
        <v>21</v>
      </c>
      <c r="BK228" s="177">
        <f t="shared" si="144"/>
        <v>0</v>
      </c>
      <c r="BL228" s="13" t="s">
        <v>152</v>
      </c>
      <c r="BM228" s="13" t="s">
        <v>587</v>
      </c>
      <c r="BN228" s="27"/>
      <c r="BO228" s="27"/>
      <c r="BP228" s="27"/>
      <c r="BQ228" s="27"/>
      <c r="BR228" s="27"/>
    </row>
    <row r="229" ht="25.5" customHeight="1">
      <c r="A229" s="27"/>
      <c r="B229" s="29"/>
      <c r="C229" s="166" t="s">
        <v>588</v>
      </c>
      <c r="D229" s="166" t="s">
        <v>141</v>
      </c>
      <c r="E229" s="167" t="s">
        <v>589</v>
      </c>
      <c r="F229" s="168" t="s">
        <v>590</v>
      </c>
      <c r="G229" s="169" t="s">
        <v>282</v>
      </c>
      <c r="H229" s="170">
        <v>122.0</v>
      </c>
      <c r="I229" s="171"/>
      <c r="J229" s="172">
        <f t="shared" si="135"/>
        <v>0</v>
      </c>
      <c r="K229" s="168" t="s">
        <v>34</v>
      </c>
      <c r="L229" s="29"/>
      <c r="M229" s="173" t="s">
        <v>34</v>
      </c>
      <c r="N229" s="174" t="s">
        <v>63</v>
      </c>
      <c r="O229" s="27"/>
      <c r="P229" s="175">
        <f t="shared" si="136"/>
        <v>0</v>
      </c>
      <c r="Q229" s="175">
        <v>0.0</v>
      </c>
      <c r="R229" s="175">
        <f t="shared" si="137"/>
        <v>0</v>
      </c>
      <c r="S229" s="175">
        <v>0.0</v>
      </c>
      <c r="T229" s="176">
        <f t="shared" si="138"/>
        <v>0</v>
      </c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13" t="s">
        <v>152</v>
      </c>
      <c r="AS229" s="27"/>
      <c r="AT229" s="13" t="s">
        <v>141</v>
      </c>
      <c r="AU229" s="13" t="s">
        <v>133</v>
      </c>
      <c r="AV229" s="27"/>
      <c r="AW229" s="27"/>
      <c r="AX229" s="27"/>
      <c r="AY229" s="13" t="s">
        <v>134</v>
      </c>
      <c r="AZ229" s="27"/>
      <c r="BA229" s="27"/>
      <c r="BB229" s="27"/>
      <c r="BC229" s="27"/>
      <c r="BD229" s="27"/>
      <c r="BE229" s="177">
        <f t="shared" si="139"/>
        <v>0</v>
      </c>
      <c r="BF229" s="177">
        <f t="shared" si="140"/>
        <v>0</v>
      </c>
      <c r="BG229" s="177">
        <f t="shared" si="141"/>
        <v>0</v>
      </c>
      <c r="BH229" s="177">
        <f t="shared" si="142"/>
        <v>0</v>
      </c>
      <c r="BI229" s="177">
        <f t="shared" si="143"/>
        <v>0</v>
      </c>
      <c r="BJ229" s="13" t="s">
        <v>21</v>
      </c>
      <c r="BK229" s="177">
        <f t="shared" si="144"/>
        <v>0</v>
      </c>
      <c r="BL229" s="13" t="s">
        <v>152</v>
      </c>
      <c r="BM229" s="13" t="s">
        <v>594</v>
      </c>
      <c r="BN229" s="27"/>
      <c r="BO229" s="27"/>
      <c r="BP229" s="27"/>
      <c r="BQ229" s="27"/>
      <c r="BR229" s="27"/>
    </row>
    <row r="230" ht="25.5" customHeight="1">
      <c r="A230" s="27"/>
      <c r="B230" s="29"/>
      <c r="C230" s="166" t="s">
        <v>595</v>
      </c>
      <c r="D230" s="166" t="s">
        <v>141</v>
      </c>
      <c r="E230" s="167" t="s">
        <v>596</v>
      </c>
      <c r="F230" s="168" t="s">
        <v>597</v>
      </c>
      <c r="G230" s="169" t="s">
        <v>282</v>
      </c>
      <c r="H230" s="170">
        <v>122.0</v>
      </c>
      <c r="I230" s="171"/>
      <c r="J230" s="172">
        <f t="shared" si="135"/>
        <v>0</v>
      </c>
      <c r="K230" s="168" t="s">
        <v>34</v>
      </c>
      <c r="L230" s="29"/>
      <c r="M230" s="173" t="s">
        <v>34</v>
      </c>
      <c r="N230" s="174" t="s">
        <v>63</v>
      </c>
      <c r="O230" s="27"/>
      <c r="P230" s="175">
        <f t="shared" si="136"/>
        <v>0</v>
      </c>
      <c r="Q230" s="175">
        <v>0.0</v>
      </c>
      <c r="R230" s="175">
        <f t="shared" si="137"/>
        <v>0</v>
      </c>
      <c r="S230" s="175">
        <v>0.0</v>
      </c>
      <c r="T230" s="176">
        <f t="shared" si="138"/>
        <v>0</v>
      </c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13" t="s">
        <v>243</v>
      </c>
      <c r="AS230" s="27"/>
      <c r="AT230" s="13" t="s">
        <v>141</v>
      </c>
      <c r="AU230" s="13" t="s">
        <v>133</v>
      </c>
      <c r="AV230" s="27"/>
      <c r="AW230" s="27"/>
      <c r="AX230" s="27"/>
      <c r="AY230" s="13" t="s">
        <v>134</v>
      </c>
      <c r="AZ230" s="27"/>
      <c r="BA230" s="27"/>
      <c r="BB230" s="27"/>
      <c r="BC230" s="27"/>
      <c r="BD230" s="27"/>
      <c r="BE230" s="177">
        <f t="shared" si="139"/>
        <v>0</v>
      </c>
      <c r="BF230" s="177">
        <f t="shared" si="140"/>
        <v>0</v>
      </c>
      <c r="BG230" s="177">
        <f t="shared" si="141"/>
        <v>0</v>
      </c>
      <c r="BH230" s="177">
        <f t="shared" si="142"/>
        <v>0</v>
      </c>
      <c r="BI230" s="177">
        <f t="shared" si="143"/>
        <v>0</v>
      </c>
      <c r="BJ230" s="13" t="s">
        <v>21</v>
      </c>
      <c r="BK230" s="177">
        <f t="shared" si="144"/>
        <v>0</v>
      </c>
      <c r="BL230" s="13" t="s">
        <v>243</v>
      </c>
      <c r="BM230" s="13" t="s">
        <v>601</v>
      </c>
      <c r="BN230" s="27"/>
      <c r="BO230" s="27"/>
      <c r="BP230" s="27"/>
      <c r="BQ230" s="27"/>
      <c r="BR230" s="27"/>
    </row>
    <row r="231" ht="21.75" customHeight="1">
      <c r="A231" s="149"/>
      <c r="B231" s="151"/>
      <c r="C231" s="149"/>
      <c r="D231" s="152" t="s">
        <v>105</v>
      </c>
      <c r="E231" s="164" t="s">
        <v>602</v>
      </c>
      <c r="F231" s="164" t="s">
        <v>604</v>
      </c>
      <c r="G231" s="149"/>
      <c r="H231" s="149"/>
      <c r="I231" s="149"/>
      <c r="J231" s="165">
        <f>BK231</f>
        <v>0</v>
      </c>
      <c r="K231" s="149"/>
      <c r="L231" s="151"/>
      <c r="M231" s="156"/>
      <c r="N231" s="149"/>
      <c r="O231" s="149"/>
      <c r="P231" s="158">
        <f>SUM(P232:P269)</f>
        <v>0</v>
      </c>
      <c r="Q231" s="149"/>
      <c r="R231" s="158">
        <f>SUM(R232:R269)</f>
        <v>0.78828</v>
      </c>
      <c r="S231" s="149"/>
      <c r="T231" s="160">
        <f>SUM(T232:T269)</f>
        <v>0</v>
      </c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52" t="s">
        <v>133</v>
      </c>
      <c r="AS231" s="149"/>
      <c r="AT231" s="162" t="s">
        <v>105</v>
      </c>
      <c r="AU231" s="162" t="s">
        <v>17</v>
      </c>
      <c r="AV231" s="149"/>
      <c r="AW231" s="149"/>
      <c r="AX231" s="149"/>
      <c r="AY231" s="152" t="s">
        <v>134</v>
      </c>
      <c r="AZ231" s="149"/>
      <c r="BA231" s="149"/>
      <c r="BB231" s="149"/>
      <c r="BC231" s="149"/>
      <c r="BD231" s="149"/>
      <c r="BE231" s="149"/>
      <c r="BF231" s="149"/>
      <c r="BG231" s="149"/>
      <c r="BH231" s="149"/>
      <c r="BI231" s="149"/>
      <c r="BJ231" s="149"/>
      <c r="BK231" s="163">
        <f>SUM(BK232:BK269)</f>
        <v>0</v>
      </c>
      <c r="BL231" s="149"/>
      <c r="BM231" s="149"/>
      <c r="BN231" s="149"/>
      <c r="BO231" s="149"/>
      <c r="BP231" s="149"/>
      <c r="BQ231" s="149"/>
      <c r="BR231" s="149"/>
    </row>
    <row r="232" ht="16.5" customHeight="1">
      <c r="A232" s="27"/>
      <c r="B232" s="29"/>
      <c r="C232" s="166" t="s">
        <v>608</v>
      </c>
      <c r="D232" s="166" t="s">
        <v>141</v>
      </c>
      <c r="E232" s="167" t="s">
        <v>609</v>
      </c>
      <c r="F232" s="168" t="s">
        <v>610</v>
      </c>
      <c r="G232" s="169" t="s">
        <v>196</v>
      </c>
      <c r="H232" s="170">
        <v>0.6</v>
      </c>
      <c r="I232" s="171"/>
      <c r="J232" s="172">
        <f t="shared" ref="J232:J234" si="145">ROUND(I232*H232,0)</f>
        <v>0</v>
      </c>
      <c r="K232" s="168" t="s">
        <v>149</v>
      </c>
      <c r="L232" s="29"/>
      <c r="M232" s="173" t="s">
        <v>34</v>
      </c>
      <c r="N232" s="174" t="s">
        <v>63</v>
      </c>
      <c r="O232" s="27"/>
      <c r="P232" s="175">
        <f t="shared" ref="P232:P234" si="146">O232*H232</f>
        <v>0</v>
      </c>
      <c r="Q232" s="175">
        <v>0.0088</v>
      </c>
      <c r="R232" s="175">
        <f t="shared" ref="R232:R234" si="147">Q232*H232</f>
        <v>0.00528</v>
      </c>
      <c r="S232" s="175">
        <v>0.0</v>
      </c>
      <c r="T232" s="176">
        <f t="shared" ref="T232:T234" si="148">S232*H232</f>
        <v>0</v>
      </c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13" t="s">
        <v>152</v>
      </c>
      <c r="AS232" s="27"/>
      <c r="AT232" s="13" t="s">
        <v>141</v>
      </c>
      <c r="AU232" s="13" t="s">
        <v>133</v>
      </c>
      <c r="AV232" s="27"/>
      <c r="AW232" s="27"/>
      <c r="AX232" s="27"/>
      <c r="AY232" s="13" t="s">
        <v>134</v>
      </c>
      <c r="AZ232" s="27"/>
      <c r="BA232" s="27"/>
      <c r="BB232" s="27"/>
      <c r="BC232" s="27"/>
      <c r="BD232" s="27"/>
      <c r="BE232" s="177">
        <f t="shared" ref="BE232:BE234" si="149">IF(N232="základní",J232,0)</f>
        <v>0</v>
      </c>
      <c r="BF232" s="177">
        <f t="shared" ref="BF232:BF234" si="150">IF(N232="snížená",J232,0)</f>
        <v>0</v>
      </c>
      <c r="BG232" s="177">
        <f t="shared" ref="BG232:BG234" si="151">IF(N232="zákl. přenesená",J232,0)</f>
        <v>0</v>
      </c>
      <c r="BH232" s="177">
        <f t="shared" ref="BH232:BH234" si="152">IF(N232="sníž. přenesená",J232,0)</f>
        <v>0</v>
      </c>
      <c r="BI232" s="177">
        <f t="shared" ref="BI232:BI234" si="153">IF(N232="nulová",J232,0)</f>
        <v>0</v>
      </c>
      <c r="BJ232" s="13" t="s">
        <v>21</v>
      </c>
      <c r="BK232" s="177">
        <f t="shared" ref="BK232:BK234" si="154">ROUND(I232*H232,0)</f>
        <v>0</v>
      </c>
      <c r="BL232" s="13" t="s">
        <v>152</v>
      </c>
      <c r="BM232" s="13" t="s">
        <v>620</v>
      </c>
      <c r="BN232" s="27"/>
      <c r="BO232" s="27"/>
      <c r="BP232" s="27"/>
      <c r="BQ232" s="27"/>
      <c r="BR232" s="27"/>
    </row>
    <row r="233" ht="16.5" customHeight="1">
      <c r="A233" s="27"/>
      <c r="B233" s="29"/>
      <c r="C233" s="166" t="s">
        <v>621</v>
      </c>
      <c r="D233" s="166" t="s">
        <v>141</v>
      </c>
      <c r="E233" s="167" t="s">
        <v>622</v>
      </c>
      <c r="F233" s="168" t="s">
        <v>623</v>
      </c>
      <c r="G233" s="169" t="s">
        <v>146</v>
      </c>
      <c r="H233" s="170">
        <v>2.0</v>
      </c>
      <c r="I233" s="171"/>
      <c r="J233" s="172">
        <f t="shared" si="145"/>
        <v>0</v>
      </c>
      <c r="K233" s="168" t="s">
        <v>149</v>
      </c>
      <c r="L233" s="29"/>
      <c r="M233" s="173" t="s">
        <v>34</v>
      </c>
      <c r="N233" s="174" t="s">
        <v>63</v>
      </c>
      <c r="O233" s="27"/>
      <c r="P233" s="175">
        <f t="shared" si="146"/>
        <v>0</v>
      </c>
      <c r="Q233" s="175">
        <v>0.0</v>
      </c>
      <c r="R233" s="175">
        <f t="shared" si="147"/>
        <v>0</v>
      </c>
      <c r="S233" s="175">
        <v>0.0</v>
      </c>
      <c r="T233" s="176">
        <f t="shared" si="148"/>
        <v>0</v>
      </c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13" t="s">
        <v>152</v>
      </c>
      <c r="AS233" s="27"/>
      <c r="AT233" s="13" t="s">
        <v>141</v>
      </c>
      <c r="AU233" s="13" t="s">
        <v>133</v>
      </c>
      <c r="AV233" s="27"/>
      <c r="AW233" s="27"/>
      <c r="AX233" s="27"/>
      <c r="AY233" s="13" t="s">
        <v>134</v>
      </c>
      <c r="AZ233" s="27"/>
      <c r="BA233" s="27"/>
      <c r="BB233" s="27"/>
      <c r="BC233" s="27"/>
      <c r="BD233" s="27"/>
      <c r="BE233" s="177">
        <f t="shared" si="149"/>
        <v>0</v>
      </c>
      <c r="BF233" s="177">
        <f t="shared" si="150"/>
        <v>0</v>
      </c>
      <c r="BG233" s="177">
        <f t="shared" si="151"/>
        <v>0</v>
      </c>
      <c r="BH233" s="177">
        <f t="shared" si="152"/>
        <v>0</v>
      </c>
      <c r="BI233" s="177">
        <f t="shared" si="153"/>
        <v>0</v>
      </c>
      <c r="BJ233" s="13" t="s">
        <v>21</v>
      </c>
      <c r="BK233" s="177">
        <f t="shared" si="154"/>
        <v>0</v>
      </c>
      <c r="BL233" s="13" t="s">
        <v>152</v>
      </c>
      <c r="BM233" s="13" t="s">
        <v>627</v>
      </c>
      <c r="BN233" s="27"/>
      <c r="BO233" s="27"/>
      <c r="BP233" s="27"/>
      <c r="BQ233" s="27"/>
      <c r="BR233" s="27"/>
    </row>
    <row r="234" ht="16.5" customHeight="1">
      <c r="A234" s="27"/>
      <c r="B234" s="29"/>
      <c r="C234" s="166" t="s">
        <v>628</v>
      </c>
      <c r="D234" s="166" t="s">
        <v>141</v>
      </c>
      <c r="E234" s="167" t="s">
        <v>629</v>
      </c>
      <c r="F234" s="168" t="s">
        <v>630</v>
      </c>
      <c r="G234" s="169" t="s">
        <v>345</v>
      </c>
      <c r="H234" s="170">
        <v>160.0</v>
      </c>
      <c r="I234" s="171"/>
      <c r="J234" s="172">
        <f t="shared" si="145"/>
        <v>0</v>
      </c>
      <c r="K234" s="168" t="s">
        <v>202</v>
      </c>
      <c r="L234" s="29"/>
      <c r="M234" s="173" t="s">
        <v>34</v>
      </c>
      <c r="N234" s="174" t="s">
        <v>63</v>
      </c>
      <c r="O234" s="27"/>
      <c r="P234" s="175">
        <f t="shared" si="146"/>
        <v>0</v>
      </c>
      <c r="Q234" s="175">
        <v>0.0</v>
      </c>
      <c r="R234" s="175">
        <f t="shared" si="147"/>
        <v>0</v>
      </c>
      <c r="S234" s="175">
        <v>0.0</v>
      </c>
      <c r="T234" s="176">
        <f t="shared" si="148"/>
        <v>0</v>
      </c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13" t="s">
        <v>175</v>
      </c>
      <c r="AS234" s="27"/>
      <c r="AT234" s="13" t="s">
        <v>141</v>
      </c>
      <c r="AU234" s="13" t="s">
        <v>133</v>
      </c>
      <c r="AV234" s="27"/>
      <c r="AW234" s="27"/>
      <c r="AX234" s="27"/>
      <c r="AY234" s="13" t="s">
        <v>134</v>
      </c>
      <c r="AZ234" s="27"/>
      <c r="BA234" s="27"/>
      <c r="BB234" s="27"/>
      <c r="BC234" s="27"/>
      <c r="BD234" s="27"/>
      <c r="BE234" s="177">
        <f t="shared" si="149"/>
        <v>0</v>
      </c>
      <c r="BF234" s="177">
        <f t="shared" si="150"/>
        <v>0</v>
      </c>
      <c r="BG234" s="177">
        <f t="shared" si="151"/>
        <v>0</v>
      </c>
      <c r="BH234" s="177">
        <f t="shared" si="152"/>
        <v>0</v>
      </c>
      <c r="BI234" s="177">
        <f t="shared" si="153"/>
        <v>0</v>
      </c>
      <c r="BJ234" s="13" t="s">
        <v>21</v>
      </c>
      <c r="BK234" s="177">
        <f t="shared" si="154"/>
        <v>0</v>
      </c>
      <c r="BL234" s="13" t="s">
        <v>175</v>
      </c>
      <c r="BM234" s="13" t="s">
        <v>633</v>
      </c>
      <c r="BN234" s="27"/>
      <c r="BO234" s="27"/>
      <c r="BP234" s="27"/>
      <c r="BQ234" s="27"/>
      <c r="BR234" s="27"/>
    </row>
    <row r="235" ht="27.0" customHeight="1">
      <c r="A235" s="27"/>
      <c r="B235" s="29"/>
      <c r="C235" s="27"/>
      <c r="D235" s="192" t="s">
        <v>193</v>
      </c>
      <c r="E235" s="27"/>
      <c r="F235" s="193" t="s">
        <v>635</v>
      </c>
      <c r="G235" s="27"/>
      <c r="H235" s="27"/>
      <c r="I235" s="27"/>
      <c r="J235" s="27"/>
      <c r="K235" s="27"/>
      <c r="L235" s="29"/>
      <c r="M235" s="194"/>
      <c r="N235" s="27"/>
      <c r="O235" s="27"/>
      <c r="P235" s="27"/>
      <c r="Q235" s="27"/>
      <c r="R235" s="27"/>
      <c r="S235" s="27"/>
      <c r="T235" s="99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13" t="s">
        <v>193</v>
      </c>
      <c r="AU235" s="13" t="s">
        <v>133</v>
      </c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</row>
    <row r="236" ht="16.5" customHeight="1">
      <c r="A236" s="27"/>
      <c r="B236" s="29"/>
      <c r="C236" s="166" t="s">
        <v>639</v>
      </c>
      <c r="D236" s="166" t="s">
        <v>141</v>
      </c>
      <c r="E236" s="167" t="s">
        <v>640</v>
      </c>
      <c r="F236" s="168" t="s">
        <v>641</v>
      </c>
      <c r="G236" s="169" t="s">
        <v>403</v>
      </c>
      <c r="H236" s="170">
        <v>79.614</v>
      </c>
      <c r="I236" s="171"/>
      <c r="J236" s="172">
        <f t="shared" ref="J236:J242" si="155">ROUND(I236*H236,0)</f>
        <v>0</v>
      </c>
      <c r="K236" s="168" t="s">
        <v>149</v>
      </c>
      <c r="L236" s="29"/>
      <c r="M236" s="173" t="s">
        <v>34</v>
      </c>
      <c r="N236" s="174" t="s">
        <v>63</v>
      </c>
      <c r="O236" s="27"/>
      <c r="P236" s="175">
        <f t="shared" ref="P236:P242" si="156">O236*H236</f>
        <v>0</v>
      </c>
      <c r="Q236" s="175">
        <v>0.0</v>
      </c>
      <c r="R236" s="175">
        <f t="shared" ref="R236:R242" si="157">Q236*H236</f>
        <v>0</v>
      </c>
      <c r="S236" s="175">
        <v>0.0</v>
      </c>
      <c r="T236" s="176">
        <f t="shared" ref="T236:T242" si="158">S236*H236</f>
        <v>0</v>
      </c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13" t="s">
        <v>152</v>
      </c>
      <c r="AS236" s="27"/>
      <c r="AT236" s="13" t="s">
        <v>141</v>
      </c>
      <c r="AU236" s="13" t="s">
        <v>133</v>
      </c>
      <c r="AV236" s="27"/>
      <c r="AW236" s="27"/>
      <c r="AX236" s="27"/>
      <c r="AY236" s="13" t="s">
        <v>134</v>
      </c>
      <c r="AZ236" s="27"/>
      <c r="BA236" s="27"/>
      <c r="BB236" s="27"/>
      <c r="BC236" s="27"/>
      <c r="BD236" s="27"/>
      <c r="BE236" s="177">
        <f t="shared" ref="BE236:BE242" si="159">IF(N236="základní",J236,0)</f>
        <v>0</v>
      </c>
      <c r="BF236" s="177">
        <f t="shared" ref="BF236:BF242" si="160">IF(N236="snížená",J236,0)</f>
        <v>0</v>
      </c>
      <c r="BG236" s="177">
        <f t="shared" ref="BG236:BG242" si="161">IF(N236="zákl. přenesená",J236,0)</f>
        <v>0</v>
      </c>
      <c r="BH236" s="177">
        <f t="shared" ref="BH236:BH242" si="162">IF(N236="sníž. přenesená",J236,0)</f>
        <v>0</v>
      </c>
      <c r="BI236" s="177">
        <f t="shared" ref="BI236:BI242" si="163">IF(N236="nulová",J236,0)</f>
        <v>0</v>
      </c>
      <c r="BJ236" s="13" t="s">
        <v>21</v>
      </c>
      <c r="BK236" s="177">
        <f t="shared" ref="BK236:BK242" si="164">ROUND(I236*H236,0)</f>
        <v>0</v>
      </c>
      <c r="BL236" s="13" t="s">
        <v>152</v>
      </c>
      <c r="BM236" s="13" t="s">
        <v>647</v>
      </c>
      <c r="BN236" s="27"/>
      <c r="BO236" s="27"/>
      <c r="BP236" s="27"/>
      <c r="BQ236" s="27"/>
      <c r="BR236" s="27"/>
    </row>
    <row r="237" ht="16.5" customHeight="1">
      <c r="A237" s="27"/>
      <c r="B237" s="29"/>
      <c r="C237" s="166" t="s">
        <v>649</v>
      </c>
      <c r="D237" s="166" t="s">
        <v>141</v>
      </c>
      <c r="E237" s="167" t="s">
        <v>650</v>
      </c>
      <c r="F237" s="168" t="s">
        <v>651</v>
      </c>
      <c r="G237" s="169" t="s">
        <v>146</v>
      </c>
      <c r="H237" s="170">
        <v>2.0</v>
      </c>
      <c r="I237" s="171"/>
      <c r="J237" s="172">
        <f t="shared" si="155"/>
        <v>0</v>
      </c>
      <c r="K237" s="168" t="s">
        <v>149</v>
      </c>
      <c r="L237" s="29"/>
      <c r="M237" s="173" t="s">
        <v>34</v>
      </c>
      <c r="N237" s="174" t="s">
        <v>63</v>
      </c>
      <c r="O237" s="27"/>
      <c r="P237" s="175">
        <f t="shared" si="156"/>
        <v>0</v>
      </c>
      <c r="Q237" s="175">
        <v>0.0</v>
      </c>
      <c r="R237" s="175">
        <f t="shared" si="157"/>
        <v>0</v>
      </c>
      <c r="S237" s="175">
        <v>0.0</v>
      </c>
      <c r="T237" s="176">
        <f t="shared" si="158"/>
        <v>0</v>
      </c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13" t="s">
        <v>152</v>
      </c>
      <c r="AS237" s="27"/>
      <c r="AT237" s="13" t="s">
        <v>141</v>
      </c>
      <c r="AU237" s="13" t="s">
        <v>133</v>
      </c>
      <c r="AV237" s="27"/>
      <c r="AW237" s="27"/>
      <c r="AX237" s="27"/>
      <c r="AY237" s="13" t="s">
        <v>134</v>
      </c>
      <c r="AZ237" s="27"/>
      <c r="BA237" s="27"/>
      <c r="BB237" s="27"/>
      <c r="BC237" s="27"/>
      <c r="BD237" s="27"/>
      <c r="BE237" s="177">
        <f t="shared" si="159"/>
        <v>0</v>
      </c>
      <c r="BF237" s="177">
        <f t="shared" si="160"/>
        <v>0</v>
      </c>
      <c r="BG237" s="177">
        <f t="shared" si="161"/>
        <v>0</v>
      </c>
      <c r="BH237" s="177">
        <f t="shared" si="162"/>
        <v>0</v>
      </c>
      <c r="BI237" s="177">
        <f t="shared" si="163"/>
        <v>0</v>
      </c>
      <c r="BJ237" s="13" t="s">
        <v>21</v>
      </c>
      <c r="BK237" s="177">
        <f t="shared" si="164"/>
        <v>0</v>
      </c>
      <c r="BL237" s="13" t="s">
        <v>152</v>
      </c>
      <c r="BM237" s="13" t="s">
        <v>655</v>
      </c>
      <c r="BN237" s="27"/>
      <c r="BO237" s="27"/>
      <c r="BP237" s="27"/>
      <c r="BQ237" s="27"/>
      <c r="BR237" s="27"/>
    </row>
    <row r="238" ht="16.5" customHeight="1">
      <c r="A238" s="27"/>
      <c r="B238" s="29"/>
      <c r="C238" s="166" t="s">
        <v>656</v>
      </c>
      <c r="D238" s="166" t="s">
        <v>141</v>
      </c>
      <c r="E238" s="167" t="s">
        <v>657</v>
      </c>
      <c r="F238" s="168" t="s">
        <v>658</v>
      </c>
      <c r="G238" s="169" t="s">
        <v>282</v>
      </c>
      <c r="H238" s="170">
        <v>250.0</v>
      </c>
      <c r="I238" s="171"/>
      <c r="J238" s="172">
        <f t="shared" si="155"/>
        <v>0</v>
      </c>
      <c r="K238" s="168" t="s">
        <v>149</v>
      </c>
      <c r="L238" s="29"/>
      <c r="M238" s="173" t="s">
        <v>34</v>
      </c>
      <c r="N238" s="174" t="s">
        <v>63</v>
      </c>
      <c r="O238" s="27"/>
      <c r="P238" s="175">
        <f t="shared" si="156"/>
        <v>0</v>
      </c>
      <c r="Q238" s="175">
        <v>0.0019</v>
      </c>
      <c r="R238" s="175">
        <f t="shared" si="157"/>
        <v>0.475</v>
      </c>
      <c r="S238" s="175">
        <v>0.0</v>
      </c>
      <c r="T238" s="176">
        <f t="shared" si="158"/>
        <v>0</v>
      </c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13" t="s">
        <v>152</v>
      </c>
      <c r="AS238" s="27"/>
      <c r="AT238" s="13" t="s">
        <v>141</v>
      </c>
      <c r="AU238" s="13" t="s">
        <v>133</v>
      </c>
      <c r="AV238" s="27"/>
      <c r="AW238" s="27"/>
      <c r="AX238" s="27"/>
      <c r="AY238" s="13" t="s">
        <v>134</v>
      </c>
      <c r="AZ238" s="27"/>
      <c r="BA238" s="27"/>
      <c r="BB238" s="27"/>
      <c r="BC238" s="27"/>
      <c r="BD238" s="27"/>
      <c r="BE238" s="177">
        <f t="shared" si="159"/>
        <v>0</v>
      </c>
      <c r="BF238" s="177">
        <f t="shared" si="160"/>
        <v>0</v>
      </c>
      <c r="BG238" s="177">
        <f t="shared" si="161"/>
        <v>0</v>
      </c>
      <c r="BH238" s="177">
        <f t="shared" si="162"/>
        <v>0</v>
      </c>
      <c r="BI238" s="177">
        <f t="shared" si="163"/>
        <v>0</v>
      </c>
      <c r="BJ238" s="13" t="s">
        <v>21</v>
      </c>
      <c r="BK238" s="177">
        <f t="shared" si="164"/>
        <v>0</v>
      </c>
      <c r="BL238" s="13" t="s">
        <v>152</v>
      </c>
      <c r="BM238" s="13" t="s">
        <v>661</v>
      </c>
      <c r="BN238" s="27"/>
      <c r="BO238" s="27"/>
      <c r="BP238" s="27"/>
      <c r="BQ238" s="27"/>
      <c r="BR238" s="27"/>
    </row>
    <row r="239" ht="16.5" customHeight="1">
      <c r="A239" s="27"/>
      <c r="B239" s="29"/>
      <c r="C239" s="166" t="s">
        <v>662</v>
      </c>
      <c r="D239" s="166" t="s">
        <v>141</v>
      </c>
      <c r="E239" s="167" t="s">
        <v>663</v>
      </c>
      <c r="F239" s="168" t="s">
        <v>664</v>
      </c>
      <c r="G239" s="169" t="s">
        <v>146</v>
      </c>
      <c r="H239" s="170">
        <v>2.0</v>
      </c>
      <c r="I239" s="171"/>
      <c r="J239" s="172">
        <f t="shared" si="155"/>
        <v>0</v>
      </c>
      <c r="K239" s="168" t="s">
        <v>202</v>
      </c>
      <c r="L239" s="29"/>
      <c r="M239" s="173" t="s">
        <v>34</v>
      </c>
      <c r="N239" s="174" t="s">
        <v>63</v>
      </c>
      <c r="O239" s="27"/>
      <c r="P239" s="175">
        <f t="shared" si="156"/>
        <v>0</v>
      </c>
      <c r="Q239" s="175">
        <v>0.154</v>
      </c>
      <c r="R239" s="175">
        <f t="shared" si="157"/>
        <v>0.308</v>
      </c>
      <c r="S239" s="175">
        <v>0.0</v>
      </c>
      <c r="T239" s="176">
        <f t="shared" si="158"/>
        <v>0</v>
      </c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13" t="s">
        <v>152</v>
      </c>
      <c r="AS239" s="27"/>
      <c r="AT239" s="13" t="s">
        <v>141</v>
      </c>
      <c r="AU239" s="13" t="s">
        <v>133</v>
      </c>
      <c r="AV239" s="27"/>
      <c r="AW239" s="27"/>
      <c r="AX239" s="27"/>
      <c r="AY239" s="13" t="s">
        <v>134</v>
      </c>
      <c r="AZ239" s="27"/>
      <c r="BA239" s="27"/>
      <c r="BB239" s="27"/>
      <c r="BC239" s="27"/>
      <c r="BD239" s="27"/>
      <c r="BE239" s="177">
        <f t="shared" si="159"/>
        <v>0</v>
      </c>
      <c r="BF239" s="177">
        <f t="shared" si="160"/>
        <v>0</v>
      </c>
      <c r="BG239" s="177">
        <f t="shared" si="161"/>
        <v>0</v>
      </c>
      <c r="BH239" s="177">
        <f t="shared" si="162"/>
        <v>0</v>
      </c>
      <c r="BI239" s="177">
        <f t="shared" si="163"/>
        <v>0</v>
      </c>
      <c r="BJ239" s="13" t="s">
        <v>21</v>
      </c>
      <c r="BK239" s="177">
        <f t="shared" si="164"/>
        <v>0</v>
      </c>
      <c r="BL239" s="13" t="s">
        <v>152</v>
      </c>
      <c r="BM239" s="13" t="s">
        <v>668</v>
      </c>
      <c r="BN239" s="27"/>
      <c r="BO239" s="27"/>
      <c r="BP239" s="27"/>
      <c r="BQ239" s="27"/>
      <c r="BR239" s="27"/>
    </row>
    <row r="240" ht="16.5" customHeight="1">
      <c r="A240" s="27"/>
      <c r="B240" s="29"/>
      <c r="C240" s="166" t="s">
        <v>670</v>
      </c>
      <c r="D240" s="166" t="s">
        <v>141</v>
      </c>
      <c r="E240" s="167" t="s">
        <v>671</v>
      </c>
      <c r="F240" s="168" t="s">
        <v>672</v>
      </c>
      <c r="G240" s="169" t="s">
        <v>146</v>
      </c>
      <c r="H240" s="170">
        <v>15.0</v>
      </c>
      <c r="I240" s="171"/>
      <c r="J240" s="172">
        <f t="shared" si="155"/>
        <v>0</v>
      </c>
      <c r="K240" s="168" t="s">
        <v>202</v>
      </c>
      <c r="L240" s="29"/>
      <c r="M240" s="173" t="s">
        <v>34</v>
      </c>
      <c r="N240" s="174" t="s">
        <v>63</v>
      </c>
      <c r="O240" s="27"/>
      <c r="P240" s="175">
        <f t="shared" si="156"/>
        <v>0</v>
      </c>
      <c r="Q240" s="175">
        <v>0.0</v>
      </c>
      <c r="R240" s="175">
        <f t="shared" si="157"/>
        <v>0</v>
      </c>
      <c r="S240" s="175">
        <v>0.0</v>
      </c>
      <c r="T240" s="176">
        <f t="shared" si="158"/>
        <v>0</v>
      </c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13" t="s">
        <v>175</v>
      </c>
      <c r="AS240" s="27"/>
      <c r="AT240" s="13" t="s">
        <v>141</v>
      </c>
      <c r="AU240" s="13" t="s">
        <v>133</v>
      </c>
      <c r="AV240" s="27"/>
      <c r="AW240" s="27"/>
      <c r="AX240" s="27"/>
      <c r="AY240" s="13" t="s">
        <v>134</v>
      </c>
      <c r="AZ240" s="27"/>
      <c r="BA240" s="27"/>
      <c r="BB240" s="27"/>
      <c r="BC240" s="27"/>
      <c r="BD240" s="27"/>
      <c r="BE240" s="177">
        <f t="shared" si="159"/>
        <v>0</v>
      </c>
      <c r="BF240" s="177">
        <f t="shared" si="160"/>
        <v>0</v>
      </c>
      <c r="BG240" s="177">
        <f t="shared" si="161"/>
        <v>0</v>
      </c>
      <c r="BH240" s="177">
        <f t="shared" si="162"/>
        <v>0</v>
      </c>
      <c r="BI240" s="177">
        <f t="shared" si="163"/>
        <v>0</v>
      </c>
      <c r="BJ240" s="13" t="s">
        <v>21</v>
      </c>
      <c r="BK240" s="177">
        <f t="shared" si="164"/>
        <v>0</v>
      </c>
      <c r="BL240" s="13" t="s">
        <v>175</v>
      </c>
      <c r="BM240" s="13" t="s">
        <v>679</v>
      </c>
      <c r="BN240" s="27"/>
      <c r="BO240" s="27"/>
      <c r="BP240" s="27"/>
      <c r="BQ240" s="27"/>
      <c r="BR240" s="27"/>
    </row>
    <row r="241" ht="16.5" customHeight="1">
      <c r="A241" s="27"/>
      <c r="B241" s="29"/>
      <c r="C241" s="166" t="s">
        <v>680</v>
      </c>
      <c r="D241" s="166" t="s">
        <v>141</v>
      </c>
      <c r="E241" s="167" t="s">
        <v>681</v>
      </c>
      <c r="F241" s="168" t="s">
        <v>682</v>
      </c>
      <c r="G241" s="169" t="s">
        <v>366</v>
      </c>
      <c r="H241" s="170">
        <v>18.0</v>
      </c>
      <c r="I241" s="171"/>
      <c r="J241" s="172">
        <f t="shared" si="155"/>
        <v>0</v>
      </c>
      <c r="K241" s="168" t="s">
        <v>202</v>
      </c>
      <c r="L241" s="29"/>
      <c r="M241" s="173" t="s">
        <v>34</v>
      </c>
      <c r="N241" s="174" t="s">
        <v>63</v>
      </c>
      <c r="O241" s="27"/>
      <c r="P241" s="175">
        <f t="shared" si="156"/>
        <v>0</v>
      </c>
      <c r="Q241" s="175">
        <v>0.0</v>
      </c>
      <c r="R241" s="175">
        <f t="shared" si="157"/>
        <v>0</v>
      </c>
      <c r="S241" s="175">
        <v>0.0</v>
      </c>
      <c r="T241" s="176">
        <f t="shared" si="158"/>
        <v>0</v>
      </c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13" t="s">
        <v>175</v>
      </c>
      <c r="AS241" s="27"/>
      <c r="AT241" s="13" t="s">
        <v>141</v>
      </c>
      <c r="AU241" s="13" t="s">
        <v>133</v>
      </c>
      <c r="AV241" s="27"/>
      <c r="AW241" s="27"/>
      <c r="AX241" s="27"/>
      <c r="AY241" s="13" t="s">
        <v>134</v>
      </c>
      <c r="AZ241" s="27"/>
      <c r="BA241" s="27"/>
      <c r="BB241" s="27"/>
      <c r="BC241" s="27"/>
      <c r="BD241" s="27"/>
      <c r="BE241" s="177">
        <f t="shared" si="159"/>
        <v>0</v>
      </c>
      <c r="BF241" s="177">
        <f t="shared" si="160"/>
        <v>0</v>
      </c>
      <c r="BG241" s="177">
        <f t="shared" si="161"/>
        <v>0</v>
      </c>
      <c r="BH241" s="177">
        <f t="shared" si="162"/>
        <v>0</v>
      </c>
      <c r="BI241" s="177">
        <f t="shared" si="163"/>
        <v>0</v>
      </c>
      <c r="BJ241" s="13" t="s">
        <v>21</v>
      </c>
      <c r="BK241" s="177">
        <f t="shared" si="164"/>
        <v>0</v>
      </c>
      <c r="BL241" s="13" t="s">
        <v>175</v>
      </c>
      <c r="BM241" s="13" t="s">
        <v>686</v>
      </c>
      <c r="BN241" s="27"/>
      <c r="BO241" s="27"/>
      <c r="BP241" s="27"/>
      <c r="BQ241" s="27"/>
      <c r="BR241" s="27"/>
    </row>
    <row r="242" ht="16.5" customHeight="1">
      <c r="A242" s="27"/>
      <c r="B242" s="29"/>
      <c r="C242" s="166" t="s">
        <v>687</v>
      </c>
      <c r="D242" s="166" t="s">
        <v>141</v>
      </c>
      <c r="E242" s="167" t="s">
        <v>688</v>
      </c>
      <c r="F242" s="168" t="s">
        <v>689</v>
      </c>
      <c r="G242" s="169" t="s">
        <v>403</v>
      </c>
      <c r="H242" s="170">
        <v>44.625</v>
      </c>
      <c r="I242" s="171"/>
      <c r="J242" s="172">
        <f t="shared" si="155"/>
        <v>0</v>
      </c>
      <c r="K242" s="168" t="s">
        <v>149</v>
      </c>
      <c r="L242" s="29"/>
      <c r="M242" s="173" t="s">
        <v>34</v>
      </c>
      <c r="N242" s="174" t="s">
        <v>63</v>
      </c>
      <c r="O242" s="27"/>
      <c r="P242" s="175">
        <f t="shared" si="156"/>
        <v>0</v>
      </c>
      <c r="Q242" s="175">
        <v>0.0</v>
      </c>
      <c r="R242" s="175">
        <f t="shared" si="157"/>
        <v>0</v>
      </c>
      <c r="S242" s="175">
        <v>0.0</v>
      </c>
      <c r="T242" s="176">
        <f t="shared" si="158"/>
        <v>0</v>
      </c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13" t="s">
        <v>152</v>
      </c>
      <c r="AS242" s="27"/>
      <c r="AT242" s="13" t="s">
        <v>141</v>
      </c>
      <c r="AU242" s="13" t="s">
        <v>133</v>
      </c>
      <c r="AV242" s="27"/>
      <c r="AW242" s="27"/>
      <c r="AX242" s="27"/>
      <c r="AY242" s="13" t="s">
        <v>134</v>
      </c>
      <c r="AZ242" s="27"/>
      <c r="BA242" s="27"/>
      <c r="BB242" s="27"/>
      <c r="BC242" s="27"/>
      <c r="BD242" s="27"/>
      <c r="BE242" s="177">
        <f t="shared" si="159"/>
        <v>0</v>
      </c>
      <c r="BF242" s="177">
        <f t="shared" si="160"/>
        <v>0</v>
      </c>
      <c r="BG242" s="177">
        <f t="shared" si="161"/>
        <v>0</v>
      </c>
      <c r="BH242" s="177">
        <f t="shared" si="162"/>
        <v>0</v>
      </c>
      <c r="BI242" s="177">
        <f t="shared" si="163"/>
        <v>0</v>
      </c>
      <c r="BJ242" s="13" t="s">
        <v>21</v>
      </c>
      <c r="BK242" s="177">
        <f t="shared" si="164"/>
        <v>0</v>
      </c>
      <c r="BL242" s="13" t="s">
        <v>152</v>
      </c>
      <c r="BM242" s="13" t="s">
        <v>696</v>
      </c>
      <c r="BN242" s="27"/>
      <c r="BO242" s="27"/>
      <c r="BP242" s="27"/>
      <c r="BQ242" s="27"/>
      <c r="BR242" s="27"/>
    </row>
    <row r="243" ht="13.5" customHeight="1">
      <c r="A243" s="199"/>
      <c r="B243" s="200"/>
      <c r="C243" s="199"/>
      <c r="D243" s="192" t="s">
        <v>285</v>
      </c>
      <c r="E243" s="201" t="s">
        <v>34</v>
      </c>
      <c r="F243" s="202" t="s">
        <v>697</v>
      </c>
      <c r="G243" s="199"/>
      <c r="H243" s="203">
        <v>44.625</v>
      </c>
      <c r="I243" s="199"/>
      <c r="J243" s="199"/>
      <c r="K243" s="199"/>
      <c r="L243" s="200"/>
      <c r="M243" s="204"/>
      <c r="N243" s="199"/>
      <c r="O243" s="199"/>
      <c r="P243" s="199"/>
      <c r="Q243" s="199"/>
      <c r="R243" s="199"/>
      <c r="S243" s="199"/>
      <c r="T243" s="205"/>
      <c r="U243" s="199"/>
      <c r="V243" s="199"/>
      <c r="W243" s="199"/>
      <c r="X243" s="199"/>
      <c r="Y243" s="199"/>
      <c r="Z243" s="199"/>
      <c r="AA243" s="199"/>
      <c r="AB243" s="199"/>
      <c r="AC243" s="199"/>
      <c r="AD243" s="199"/>
      <c r="AE243" s="199"/>
      <c r="AF243" s="199"/>
      <c r="AG243" s="199"/>
      <c r="AH243" s="199"/>
      <c r="AI243" s="199"/>
      <c r="AJ243" s="199"/>
      <c r="AK243" s="199"/>
      <c r="AL243" s="199"/>
      <c r="AM243" s="199"/>
      <c r="AN243" s="199"/>
      <c r="AO243" s="199"/>
      <c r="AP243" s="199"/>
      <c r="AQ243" s="199"/>
      <c r="AR243" s="199"/>
      <c r="AS243" s="199"/>
      <c r="AT243" s="201" t="s">
        <v>285</v>
      </c>
      <c r="AU243" s="201" t="s">
        <v>133</v>
      </c>
      <c r="AV243" s="199" t="s">
        <v>17</v>
      </c>
      <c r="AW243" s="199" t="s">
        <v>56</v>
      </c>
      <c r="AX243" s="199" t="s">
        <v>106</v>
      </c>
      <c r="AY243" s="201" t="s">
        <v>134</v>
      </c>
      <c r="AZ243" s="199"/>
      <c r="BA243" s="199"/>
      <c r="BB243" s="199"/>
      <c r="BC243" s="199"/>
      <c r="BD243" s="199"/>
      <c r="BE243" s="199"/>
      <c r="BF243" s="199"/>
      <c r="BG243" s="199"/>
      <c r="BH243" s="199"/>
      <c r="BI243" s="199"/>
      <c r="BJ243" s="199"/>
      <c r="BK243" s="199"/>
      <c r="BL243" s="199"/>
      <c r="BM243" s="199"/>
      <c r="BN243" s="199"/>
      <c r="BO243" s="199"/>
      <c r="BP243" s="199"/>
      <c r="BQ243" s="199"/>
      <c r="BR243" s="199"/>
    </row>
    <row r="244" ht="13.5" customHeight="1">
      <c r="A244" s="206"/>
      <c r="B244" s="207"/>
      <c r="C244" s="206"/>
      <c r="D244" s="192" t="s">
        <v>285</v>
      </c>
      <c r="E244" s="208" t="s">
        <v>34</v>
      </c>
      <c r="F244" s="209" t="s">
        <v>289</v>
      </c>
      <c r="G244" s="206"/>
      <c r="H244" s="210">
        <v>44.625</v>
      </c>
      <c r="I244" s="206"/>
      <c r="J244" s="206"/>
      <c r="K244" s="206"/>
      <c r="L244" s="207"/>
      <c r="M244" s="211"/>
      <c r="N244" s="206"/>
      <c r="O244" s="206"/>
      <c r="P244" s="206"/>
      <c r="Q244" s="206"/>
      <c r="R244" s="206"/>
      <c r="S244" s="206"/>
      <c r="T244" s="212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206"/>
      <c r="AJ244" s="206"/>
      <c r="AK244" s="206"/>
      <c r="AL244" s="206"/>
      <c r="AM244" s="206"/>
      <c r="AN244" s="206"/>
      <c r="AO244" s="206"/>
      <c r="AP244" s="206"/>
      <c r="AQ244" s="206"/>
      <c r="AR244" s="206"/>
      <c r="AS244" s="206"/>
      <c r="AT244" s="208" t="s">
        <v>285</v>
      </c>
      <c r="AU244" s="208" t="s">
        <v>133</v>
      </c>
      <c r="AV244" s="206" t="s">
        <v>175</v>
      </c>
      <c r="AW244" s="206" t="s">
        <v>56</v>
      </c>
      <c r="AX244" s="206" t="s">
        <v>21</v>
      </c>
      <c r="AY244" s="208" t="s">
        <v>134</v>
      </c>
      <c r="AZ244" s="206"/>
      <c r="BA244" s="206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</row>
    <row r="245" ht="16.5" customHeight="1">
      <c r="A245" s="27"/>
      <c r="B245" s="29"/>
      <c r="C245" s="166" t="s">
        <v>701</v>
      </c>
      <c r="D245" s="166" t="s">
        <v>141</v>
      </c>
      <c r="E245" s="167" t="s">
        <v>702</v>
      </c>
      <c r="F245" s="168" t="s">
        <v>703</v>
      </c>
      <c r="G245" s="169" t="s">
        <v>403</v>
      </c>
      <c r="H245" s="170">
        <v>44.625</v>
      </c>
      <c r="I245" s="171"/>
      <c r="J245" s="172">
        <f t="shared" ref="J245:J247" si="165">ROUND(I245*H245,0)</f>
        <v>0</v>
      </c>
      <c r="K245" s="168" t="s">
        <v>149</v>
      </c>
      <c r="L245" s="29"/>
      <c r="M245" s="173" t="s">
        <v>34</v>
      </c>
      <c r="N245" s="174" t="s">
        <v>63</v>
      </c>
      <c r="O245" s="27"/>
      <c r="P245" s="175">
        <f t="shared" ref="P245:P247" si="166">O245*H245</f>
        <v>0</v>
      </c>
      <c r="Q245" s="175">
        <v>0.0</v>
      </c>
      <c r="R245" s="175">
        <f t="shared" ref="R245:R247" si="167">Q245*H245</f>
        <v>0</v>
      </c>
      <c r="S245" s="175">
        <v>0.0</v>
      </c>
      <c r="T245" s="176">
        <f t="shared" ref="T245:T247" si="168">S245*H245</f>
        <v>0</v>
      </c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13" t="s">
        <v>152</v>
      </c>
      <c r="AS245" s="27"/>
      <c r="AT245" s="13" t="s">
        <v>141</v>
      </c>
      <c r="AU245" s="13" t="s">
        <v>133</v>
      </c>
      <c r="AV245" s="27"/>
      <c r="AW245" s="27"/>
      <c r="AX245" s="27"/>
      <c r="AY245" s="13" t="s">
        <v>134</v>
      </c>
      <c r="AZ245" s="27"/>
      <c r="BA245" s="27"/>
      <c r="BB245" s="27"/>
      <c r="BC245" s="27"/>
      <c r="BD245" s="27"/>
      <c r="BE245" s="177">
        <f t="shared" ref="BE245:BE247" si="169">IF(N245="základní",J245,0)</f>
        <v>0</v>
      </c>
      <c r="BF245" s="177">
        <f t="shared" ref="BF245:BF247" si="170">IF(N245="snížená",J245,0)</f>
        <v>0</v>
      </c>
      <c r="BG245" s="177">
        <f t="shared" ref="BG245:BG247" si="171">IF(N245="zákl. přenesená",J245,0)</f>
        <v>0</v>
      </c>
      <c r="BH245" s="177">
        <f t="shared" ref="BH245:BH247" si="172">IF(N245="sníž. přenesená",J245,0)</f>
        <v>0</v>
      </c>
      <c r="BI245" s="177">
        <f t="shared" ref="BI245:BI247" si="173">IF(N245="nulová",J245,0)</f>
        <v>0</v>
      </c>
      <c r="BJ245" s="13" t="s">
        <v>21</v>
      </c>
      <c r="BK245" s="177">
        <f t="shared" ref="BK245:BK247" si="174">ROUND(I245*H245,0)</f>
        <v>0</v>
      </c>
      <c r="BL245" s="13" t="s">
        <v>152</v>
      </c>
      <c r="BM245" s="13" t="s">
        <v>720</v>
      </c>
      <c r="BN245" s="27"/>
      <c r="BO245" s="27"/>
      <c r="BP245" s="27"/>
      <c r="BQ245" s="27"/>
      <c r="BR245" s="27"/>
    </row>
    <row r="246" ht="16.5" customHeight="1">
      <c r="A246" s="27"/>
      <c r="B246" s="29"/>
      <c r="C246" s="166" t="s">
        <v>723</v>
      </c>
      <c r="D246" s="166" t="s">
        <v>141</v>
      </c>
      <c r="E246" s="167" t="s">
        <v>725</v>
      </c>
      <c r="F246" s="168" t="s">
        <v>726</v>
      </c>
      <c r="G246" s="169" t="s">
        <v>403</v>
      </c>
      <c r="H246" s="170">
        <v>79.614</v>
      </c>
      <c r="I246" s="171"/>
      <c r="J246" s="172">
        <f t="shared" si="165"/>
        <v>0</v>
      </c>
      <c r="K246" s="168" t="s">
        <v>149</v>
      </c>
      <c r="L246" s="29"/>
      <c r="M246" s="173" t="s">
        <v>34</v>
      </c>
      <c r="N246" s="174" t="s">
        <v>63</v>
      </c>
      <c r="O246" s="27"/>
      <c r="P246" s="175">
        <f t="shared" si="166"/>
        <v>0</v>
      </c>
      <c r="Q246" s="175">
        <v>0.0</v>
      </c>
      <c r="R246" s="175">
        <f t="shared" si="167"/>
        <v>0</v>
      </c>
      <c r="S246" s="175">
        <v>0.0</v>
      </c>
      <c r="T246" s="176">
        <f t="shared" si="168"/>
        <v>0</v>
      </c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13" t="s">
        <v>152</v>
      </c>
      <c r="AS246" s="27"/>
      <c r="AT246" s="13" t="s">
        <v>141</v>
      </c>
      <c r="AU246" s="13" t="s">
        <v>133</v>
      </c>
      <c r="AV246" s="27"/>
      <c r="AW246" s="27"/>
      <c r="AX246" s="27"/>
      <c r="AY246" s="13" t="s">
        <v>134</v>
      </c>
      <c r="AZ246" s="27"/>
      <c r="BA246" s="27"/>
      <c r="BB246" s="27"/>
      <c r="BC246" s="27"/>
      <c r="BD246" s="27"/>
      <c r="BE246" s="177">
        <f t="shared" si="169"/>
        <v>0</v>
      </c>
      <c r="BF246" s="177">
        <f t="shared" si="170"/>
        <v>0</v>
      </c>
      <c r="BG246" s="177">
        <f t="shared" si="171"/>
        <v>0</v>
      </c>
      <c r="BH246" s="177">
        <f t="shared" si="172"/>
        <v>0</v>
      </c>
      <c r="BI246" s="177">
        <f t="shared" si="173"/>
        <v>0</v>
      </c>
      <c r="BJ246" s="13" t="s">
        <v>21</v>
      </c>
      <c r="BK246" s="177">
        <f t="shared" si="174"/>
        <v>0</v>
      </c>
      <c r="BL246" s="13" t="s">
        <v>152</v>
      </c>
      <c r="BM246" s="13" t="s">
        <v>730</v>
      </c>
      <c r="BN246" s="27"/>
      <c r="BO246" s="27"/>
      <c r="BP246" s="27"/>
      <c r="BQ246" s="27"/>
      <c r="BR246" s="27"/>
    </row>
    <row r="247" ht="25.5" customHeight="1">
      <c r="A247" s="27"/>
      <c r="B247" s="29"/>
      <c r="C247" s="166" t="s">
        <v>731</v>
      </c>
      <c r="D247" s="166" t="s">
        <v>141</v>
      </c>
      <c r="E247" s="167" t="s">
        <v>732</v>
      </c>
      <c r="F247" s="168" t="s">
        <v>733</v>
      </c>
      <c r="G247" s="169" t="s">
        <v>403</v>
      </c>
      <c r="H247" s="170">
        <v>1114.596</v>
      </c>
      <c r="I247" s="171"/>
      <c r="J247" s="172">
        <f t="shared" si="165"/>
        <v>0</v>
      </c>
      <c r="K247" s="168" t="s">
        <v>149</v>
      </c>
      <c r="L247" s="29"/>
      <c r="M247" s="173" t="s">
        <v>34</v>
      </c>
      <c r="N247" s="174" t="s">
        <v>63</v>
      </c>
      <c r="O247" s="27"/>
      <c r="P247" s="175">
        <f t="shared" si="166"/>
        <v>0</v>
      </c>
      <c r="Q247" s="175">
        <v>0.0</v>
      </c>
      <c r="R247" s="175">
        <f t="shared" si="167"/>
        <v>0</v>
      </c>
      <c r="S247" s="175">
        <v>0.0</v>
      </c>
      <c r="T247" s="176">
        <f t="shared" si="168"/>
        <v>0</v>
      </c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13" t="s">
        <v>152</v>
      </c>
      <c r="AS247" s="27"/>
      <c r="AT247" s="13" t="s">
        <v>141</v>
      </c>
      <c r="AU247" s="13" t="s">
        <v>133</v>
      </c>
      <c r="AV247" s="27"/>
      <c r="AW247" s="27"/>
      <c r="AX247" s="27"/>
      <c r="AY247" s="13" t="s">
        <v>134</v>
      </c>
      <c r="AZ247" s="27"/>
      <c r="BA247" s="27"/>
      <c r="BB247" s="27"/>
      <c r="BC247" s="27"/>
      <c r="BD247" s="27"/>
      <c r="BE247" s="177">
        <f t="shared" si="169"/>
        <v>0</v>
      </c>
      <c r="BF247" s="177">
        <f t="shared" si="170"/>
        <v>0</v>
      </c>
      <c r="BG247" s="177">
        <f t="shared" si="171"/>
        <v>0</v>
      </c>
      <c r="BH247" s="177">
        <f t="shared" si="172"/>
        <v>0</v>
      </c>
      <c r="BI247" s="177">
        <f t="shared" si="173"/>
        <v>0</v>
      </c>
      <c r="BJ247" s="13" t="s">
        <v>21</v>
      </c>
      <c r="BK247" s="177">
        <f t="shared" si="174"/>
        <v>0</v>
      </c>
      <c r="BL247" s="13" t="s">
        <v>152</v>
      </c>
      <c r="BM247" s="13" t="s">
        <v>734</v>
      </c>
      <c r="BN247" s="27"/>
      <c r="BO247" s="27"/>
      <c r="BP247" s="27"/>
      <c r="BQ247" s="27"/>
      <c r="BR247" s="27"/>
    </row>
    <row r="248" ht="13.5" customHeight="1">
      <c r="A248" s="199"/>
      <c r="B248" s="200"/>
      <c r="C248" s="199"/>
      <c r="D248" s="192" t="s">
        <v>285</v>
      </c>
      <c r="E248" s="201" t="s">
        <v>34</v>
      </c>
      <c r="F248" s="202" t="s">
        <v>736</v>
      </c>
      <c r="G248" s="199"/>
      <c r="H248" s="203">
        <v>1114.596</v>
      </c>
      <c r="I248" s="199"/>
      <c r="J248" s="199"/>
      <c r="K248" s="199"/>
      <c r="L248" s="200"/>
      <c r="M248" s="204"/>
      <c r="N248" s="199"/>
      <c r="O248" s="199"/>
      <c r="P248" s="199"/>
      <c r="Q248" s="199"/>
      <c r="R248" s="199"/>
      <c r="S248" s="199"/>
      <c r="T248" s="205"/>
      <c r="U248" s="199"/>
      <c r="V248" s="199"/>
      <c r="W248" s="199"/>
      <c r="X248" s="199"/>
      <c r="Y248" s="199"/>
      <c r="Z248" s="199"/>
      <c r="AA248" s="199"/>
      <c r="AB248" s="199"/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201" t="s">
        <v>285</v>
      </c>
      <c r="AU248" s="201" t="s">
        <v>133</v>
      </c>
      <c r="AV248" s="199" t="s">
        <v>17</v>
      </c>
      <c r="AW248" s="199" t="s">
        <v>56</v>
      </c>
      <c r="AX248" s="199" t="s">
        <v>106</v>
      </c>
      <c r="AY248" s="201" t="s">
        <v>134</v>
      </c>
      <c r="AZ248" s="199"/>
      <c r="BA248" s="199"/>
      <c r="BB248" s="199"/>
      <c r="BC248" s="199"/>
      <c r="BD248" s="199"/>
      <c r="BE248" s="199"/>
      <c r="BF248" s="199"/>
      <c r="BG248" s="199"/>
      <c r="BH248" s="199"/>
      <c r="BI248" s="199"/>
      <c r="BJ248" s="199"/>
      <c r="BK248" s="199"/>
      <c r="BL248" s="199"/>
      <c r="BM248" s="199"/>
      <c r="BN248" s="199"/>
      <c r="BO248" s="199"/>
      <c r="BP248" s="199"/>
      <c r="BQ248" s="199"/>
      <c r="BR248" s="199"/>
    </row>
    <row r="249" ht="13.5" customHeight="1">
      <c r="A249" s="206"/>
      <c r="B249" s="207"/>
      <c r="C249" s="206"/>
      <c r="D249" s="192" t="s">
        <v>285</v>
      </c>
      <c r="E249" s="208" t="s">
        <v>34</v>
      </c>
      <c r="F249" s="209" t="s">
        <v>289</v>
      </c>
      <c r="G249" s="206"/>
      <c r="H249" s="210">
        <v>1114.596</v>
      </c>
      <c r="I249" s="206"/>
      <c r="J249" s="206"/>
      <c r="K249" s="206"/>
      <c r="L249" s="207"/>
      <c r="M249" s="211"/>
      <c r="N249" s="206"/>
      <c r="O249" s="206"/>
      <c r="P249" s="206"/>
      <c r="Q249" s="206"/>
      <c r="R249" s="206"/>
      <c r="S249" s="206"/>
      <c r="T249" s="212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206"/>
      <c r="AJ249" s="206"/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8" t="s">
        <v>285</v>
      </c>
      <c r="AU249" s="208" t="s">
        <v>133</v>
      </c>
      <c r="AV249" s="206" t="s">
        <v>175</v>
      </c>
      <c r="AW249" s="206" t="s">
        <v>56</v>
      </c>
      <c r="AX249" s="206" t="s">
        <v>21</v>
      </c>
      <c r="AY249" s="208" t="s">
        <v>134</v>
      </c>
      <c r="AZ249" s="206"/>
      <c r="BA249" s="206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</row>
    <row r="250" ht="25.5" customHeight="1">
      <c r="A250" s="27"/>
      <c r="B250" s="29"/>
      <c r="C250" s="166" t="s">
        <v>739</v>
      </c>
      <c r="D250" s="166" t="s">
        <v>141</v>
      </c>
      <c r="E250" s="167" t="s">
        <v>740</v>
      </c>
      <c r="F250" s="168" t="s">
        <v>741</v>
      </c>
      <c r="G250" s="169" t="s">
        <v>403</v>
      </c>
      <c r="H250" s="170">
        <v>124.239</v>
      </c>
      <c r="I250" s="171"/>
      <c r="J250" s="172">
        <f>ROUND(I250*H250,0)</f>
        <v>0</v>
      </c>
      <c r="K250" s="168" t="s">
        <v>202</v>
      </c>
      <c r="L250" s="29"/>
      <c r="M250" s="173" t="s">
        <v>34</v>
      </c>
      <c r="N250" s="174" t="s">
        <v>63</v>
      </c>
      <c r="O250" s="27"/>
      <c r="P250" s="175">
        <f>O250*H250</f>
        <v>0</v>
      </c>
      <c r="Q250" s="175">
        <v>0.0</v>
      </c>
      <c r="R250" s="175">
        <f>Q250*H250</f>
        <v>0</v>
      </c>
      <c r="S250" s="175">
        <v>0.0</v>
      </c>
      <c r="T250" s="176">
        <f>S250*H250</f>
        <v>0</v>
      </c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13" t="s">
        <v>175</v>
      </c>
      <c r="AS250" s="27"/>
      <c r="AT250" s="13" t="s">
        <v>141</v>
      </c>
      <c r="AU250" s="13" t="s">
        <v>133</v>
      </c>
      <c r="AV250" s="27"/>
      <c r="AW250" s="27"/>
      <c r="AX250" s="27"/>
      <c r="AY250" s="13" t="s">
        <v>134</v>
      </c>
      <c r="AZ250" s="27"/>
      <c r="BA250" s="27"/>
      <c r="BB250" s="27"/>
      <c r="BC250" s="27"/>
      <c r="BD250" s="27"/>
      <c r="BE250" s="177">
        <f>IF(N250="základní",J250,0)</f>
        <v>0</v>
      </c>
      <c r="BF250" s="177">
        <f>IF(N250="snížená",J250,0)</f>
        <v>0</v>
      </c>
      <c r="BG250" s="177">
        <f>IF(N250="zákl. přenesená",J250,0)</f>
        <v>0</v>
      </c>
      <c r="BH250" s="177">
        <f>IF(N250="sníž. přenesená",J250,0)</f>
        <v>0</v>
      </c>
      <c r="BI250" s="177">
        <f>IF(N250="nulová",J250,0)</f>
        <v>0</v>
      </c>
      <c r="BJ250" s="13" t="s">
        <v>21</v>
      </c>
      <c r="BK250" s="177">
        <f>ROUND(I250*H250,0)</f>
        <v>0</v>
      </c>
      <c r="BL250" s="13" t="s">
        <v>175</v>
      </c>
      <c r="BM250" s="13" t="s">
        <v>751</v>
      </c>
      <c r="BN250" s="27"/>
      <c r="BO250" s="27"/>
      <c r="BP250" s="27"/>
      <c r="BQ250" s="27"/>
      <c r="BR250" s="27"/>
    </row>
    <row r="251" ht="13.5" customHeight="1">
      <c r="A251" s="199"/>
      <c r="B251" s="200"/>
      <c r="C251" s="199"/>
      <c r="D251" s="192" t="s">
        <v>285</v>
      </c>
      <c r="E251" s="201" t="s">
        <v>34</v>
      </c>
      <c r="F251" s="202" t="s">
        <v>752</v>
      </c>
      <c r="G251" s="199"/>
      <c r="H251" s="203">
        <v>79.614</v>
      </c>
      <c r="I251" s="199"/>
      <c r="J251" s="199"/>
      <c r="K251" s="199"/>
      <c r="L251" s="200"/>
      <c r="M251" s="204"/>
      <c r="N251" s="199"/>
      <c r="O251" s="199"/>
      <c r="P251" s="199"/>
      <c r="Q251" s="199"/>
      <c r="R251" s="199"/>
      <c r="S251" s="199"/>
      <c r="T251" s="205"/>
      <c r="U251" s="199"/>
      <c r="V251" s="199"/>
      <c r="W251" s="199"/>
      <c r="X251" s="199"/>
      <c r="Y251" s="199"/>
      <c r="Z251" s="199"/>
      <c r="AA251" s="199"/>
      <c r="AB251" s="199"/>
      <c r="AC251" s="199"/>
      <c r="AD251" s="199"/>
      <c r="AE251" s="199"/>
      <c r="AF251" s="199"/>
      <c r="AG251" s="199"/>
      <c r="AH251" s="199"/>
      <c r="AI251" s="199"/>
      <c r="AJ251" s="199"/>
      <c r="AK251" s="199"/>
      <c r="AL251" s="199"/>
      <c r="AM251" s="199"/>
      <c r="AN251" s="199"/>
      <c r="AO251" s="199"/>
      <c r="AP251" s="199"/>
      <c r="AQ251" s="199"/>
      <c r="AR251" s="199"/>
      <c r="AS251" s="199"/>
      <c r="AT251" s="201" t="s">
        <v>285</v>
      </c>
      <c r="AU251" s="201" t="s">
        <v>133</v>
      </c>
      <c r="AV251" s="199" t="s">
        <v>17</v>
      </c>
      <c r="AW251" s="199" t="s">
        <v>56</v>
      </c>
      <c r="AX251" s="199" t="s">
        <v>106</v>
      </c>
      <c r="AY251" s="201" t="s">
        <v>134</v>
      </c>
      <c r="AZ251" s="199"/>
      <c r="BA251" s="199"/>
      <c r="BB251" s="199"/>
      <c r="BC251" s="199"/>
      <c r="BD251" s="199"/>
      <c r="BE251" s="199"/>
      <c r="BF251" s="199"/>
      <c r="BG251" s="199"/>
      <c r="BH251" s="199"/>
      <c r="BI251" s="199"/>
      <c r="BJ251" s="199"/>
      <c r="BK251" s="199"/>
      <c r="BL251" s="199"/>
      <c r="BM251" s="199"/>
      <c r="BN251" s="199"/>
      <c r="BO251" s="199"/>
      <c r="BP251" s="199"/>
      <c r="BQ251" s="199"/>
      <c r="BR251" s="199"/>
    </row>
    <row r="252" ht="13.5" customHeight="1">
      <c r="A252" s="199"/>
      <c r="B252" s="200"/>
      <c r="C252" s="199"/>
      <c r="D252" s="192" t="s">
        <v>285</v>
      </c>
      <c r="E252" s="201" t="s">
        <v>34</v>
      </c>
      <c r="F252" s="202" t="s">
        <v>756</v>
      </c>
      <c r="G252" s="199"/>
      <c r="H252" s="203">
        <v>44.625</v>
      </c>
      <c r="I252" s="199"/>
      <c r="J252" s="199"/>
      <c r="K252" s="199"/>
      <c r="L252" s="200"/>
      <c r="M252" s="204"/>
      <c r="N252" s="199"/>
      <c r="O252" s="199"/>
      <c r="P252" s="199"/>
      <c r="Q252" s="199"/>
      <c r="R252" s="199"/>
      <c r="S252" s="199"/>
      <c r="T252" s="205"/>
      <c r="U252" s="199"/>
      <c r="V252" s="199"/>
      <c r="W252" s="199"/>
      <c r="X252" s="199"/>
      <c r="Y252" s="199"/>
      <c r="Z252" s="199"/>
      <c r="AA252" s="199"/>
      <c r="AB252" s="199"/>
      <c r="AC252" s="199"/>
      <c r="AD252" s="199"/>
      <c r="AE252" s="199"/>
      <c r="AF252" s="199"/>
      <c r="AG252" s="199"/>
      <c r="AH252" s="199"/>
      <c r="AI252" s="199"/>
      <c r="AJ252" s="199"/>
      <c r="AK252" s="199"/>
      <c r="AL252" s="199"/>
      <c r="AM252" s="199"/>
      <c r="AN252" s="199"/>
      <c r="AO252" s="199"/>
      <c r="AP252" s="199"/>
      <c r="AQ252" s="199"/>
      <c r="AR252" s="199"/>
      <c r="AS252" s="199"/>
      <c r="AT252" s="201" t="s">
        <v>285</v>
      </c>
      <c r="AU252" s="201" t="s">
        <v>133</v>
      </c>
      <c r="AV252" s="199" t="s">
        <v>17</v>
      </c>
      <c r="AW252" s="199" t="s">
        <v>56</v>
      </c>
      <c r="AX252" s="199" t="s">
        <v>106</v>
      </c>
      <c r="AY252" s="201" t="s">
        <v>134</v>
      </c>
      <c r="AZ252" s="199"/>
      <c r="BA252" s="199"/>
      <c r="BB252" s="199"/>
      <c r="BC252" s="199"/>
      <c r="BD252" s="199"/>
      <c r="BE252" s="199"/>
      <c r="BF252" s="199"/>
      <c r="BG252" s="199"/>
      <c r="BH252" s="199"/>
      <c r="BI252" s="199"/>
      <c r="BJ252" s="199"/>
      <c r="BK252" s="199"/>
      <c r="BL252" s="199"/>
      <c r="BM252" s="199"/>
      <c r="BN252" s="199"/>
      <c r="BO252" s="199"/>
      <c r="BP252" s="199"/>
      <c r="BQ252" s="199"/>
      <c r="BR252" s="199"/>
    </row>
    <row r="253" ht="13.5" customHeight="1">
      <c r="A253" s="206"/>
      <c r="B253" s="207"/>
      <c r="C253" s="206"/>
      <c r="D253" s="192" t="s">
        <v>285</v>
      </c>
      <c r="E253" s="208" t="s">
        <v>34</v>
      </c>
      <c r="F253" s="209" t="s">
        <v>289</v>
      </c>
      <c r="G253" s="206"/>
      <c r="H253" s="210">
        <v>124.239</v>
      </c>
      <c r="I253" s="206"/>
      <c r="J253" s="206"/>
      <c r="K253" s="206"/>
      <c r="L253" s="207"/>
      <c r="M253" s="211"/>
      <c r="N253" s="206"/>
      <c r="O253" s="206"/>
      <c r="P253" s="206"/>
      <c r="Q253" s="206"/>
      <c r="R253" s="206"/>
      <c r="S253" s="206"/>
      <c r="T253" s="212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206"/>
      <c r="AJ253" s="206"/>
      <c r="AK253" s="206"/>
      <c r="AL253" s="206"/>
      <c r="AM253" s="206"/>
      <c r="AN253" s="206"/>
      <c r="AO253" s="206"/>
      <c r="AP253" s="206"/>
      <c r="AQ253" s="206"/>
      <c r="AR253" s="206"/>
      <c r="AS253" s="206"/>
      <c r="AT253" s="208" t="s">
        <v>285</v>
      </c>
      <c r="AU253" s="208" t="s">
        <v>133</v>
      </c>
      <c r="AV253" s="206" t="s">
        <v>175</v>
      </c>
      <c r="AW253" s="206" t="s">
        <v>56</v>
      </c>
      <c r="AX253" s="206" t="s">
        <v>21</v>
      </c>
      <c r="AY253" s="208" t="s">
        <v>134</v>
      </c>
      <c r="AZ253" s="206"/>
      <c r="BA253" s="206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</row>
    <row r="254" ht="25.5" customHeight="1">
      <c r="A254" s="27"/>
      <c r="B254" s="29"/>
      <c r="C254" s="166" t="s">
        <v>760</v>
      </c>
      <c r="D254" s="166" t="s">
        <v>141</v>
      </c>
      <c r="E254" s="167" t="s">
        <v>761</v>
      </c>
      <c r="F254" s="168" t="s">
        <v>762</v>
      </c>
      <c r="G254" s="169" t="s">
        <v>403</v>
      </c>
      <c r="H254" s="170">
        <v>248.478</v>
      </c>
      <c r="I254" s="171"/>
      <c r="J254" s="172">
        <f>ROUND(I254*H254,0)</f>
        <v>0</v>
      </c>
      <c r="K254" s="168" t="s">
        <v>202</v>
      </c>
      <c r="L254" s="29"/>
      <c r="M254" s="173" t="s">
        <v>34</v>
      </c>
      <c r="N254" s="174" t="s">
        <v>63</v>
      </c>
      <c r="O254" s="27"/>
      <c r="P254" s="175">
        <f>O254*H254</f>
        <v>0</v>
      </c>
      <c r="Q254" s="175">
        <v>0.0</v>
      </c>
      <c r="R254" s="175">
        <f>Q254*H254</f>
        <v>0</v>
      </c>
      <c r="S254" s="175">
        <v>0.0</v>
      </c>
      <c r="T254" s="176">
        <f>S254*H254</f>
        <v>0</v>
      </c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13" t="s">
        <v>175</v>
      </c>
      <c r="AS254" s="27"/>
      <c r="AT254" s="13" t="s">
        <v>141</v>
      </c>
      <c r="AU254" s="13" t="s">
        <v>133</v>
      </c>
      <c r="AV254" s="27"/>
      <c r="AW254" s="27"/>
      <c r="AX254" s="27"/>
      <c r="AY254" s="13" t="s">
        <v>134</v>
      </c>
      <c r="AZ254" s="27"/>
      <c r="BA254" s="27"/>
      <c r="BB254" s="27"/>
      <c r="BC254" s="27"/>
      <c r="BD254" s="27"/>
      <c r="BE254" s="177">
        <f>IF(N254="základní",J254,0)</f>
        <v>0</v>
      </c>
      <c r="BF254" s="177">
        <f>IF(N254="snížená",J254,0)</f>
        <v>0</v>
      </c>
      <c r="BG254" s="177">
        <f>IF(N254="zákl. přenesená",J254,0)</f>
        <v>0</v>
      </c>
      <c r="BH254" s="177">
        <f>IF(N254="sníž. přenesená",J254,0)</f>
        <v>0</v>
      </c>
      <c r="BI254" s="177">
        <f>IF(N254="nulová",J254,0)</f>
        <v>0</v>
      </c>
      <c r="BJ254" s="13" t="s">
        <v>21</v>
      </c>
      <c r="BK254" s="177">
        <f>ROUND(I254*H254,0)</f>
        <v>0</v>
      </c>
      <c r="BL254" s="13" t="s">
        <v>175</v>
      </c>
      <c r="BM254" s="13" t="s">
        <v>766</v>
      </c>
      <c r="BN254" s="27"/>
      <c r="BO254" s="27"/>
      <c r="BP254" s="27"/>
      <c r="BQ254" s="27"/>
      <c r="BR254" s="27"/>
    </row>
    <row r="255" ht="13.5" customHeight="1">
      <c r="A255" s="199"/>
      <c r="B255" s="200"/>
      <c r="C255" s="199"/>
      <c r="D255" s="192" t="s">
        <v>285</v>
      </c>
      <c r="E255" s="201" t="s">
        <v>34</v>
      </c>
      <c r="F255" s="202" t="s">
        <v>767</v>
      </c>
      <c r="G255" s="199"/>
      <c r="H255" s="203">
        <v>248.478</v>
      </c>
      <c r="I255" s="199"/>
      <c r="J255" s="199"/>
      <c r="K255" s="199"/>
      <c r="L255" s="200"/>
      <c r="M255" s="204"/>
      <c r="N255" s="199"/>
      <c r="O255" s="199"/>
      <c r="P255" s="199"/>
      <c r="Q255" s="199"/>
      <c r="R255" s="199"/>
      <c r="S255" s="199"/>
      <c r="T255" s="205"/>
      <c r="U255" s="199"/>
      <c r="V255" s="199"/>
      <c r="W255" s="199"/>
      <c r="X255" s="199"/>
      <c r="Y255" s="199"/>
      <c r="Z255" s="199"/>
      <c r="AA255" s="199"/>
      <c r="AB255" s="199"/>
      <c r="AC255" s="199"/>
      <c r="AD255" s="199"/>
      <c r="AE255" s="199"/>
      <c r="AF255" s="199"/>
      <c r="AG255" s="199"/>
      <c r="AH255" s="199"/>
      <c r="AI255" s="199"/>
      <c r="AJ255" s="199"/>
      <c r="AK255" s="199"/>
      <c r="AL255" s="199"/>
      <c r="AM255" s="199"/>
      <c r="AN255" s="199"/>
      <c r="AO255" s="199"/>
      <c r="AP255" s="199"/>
      <c r="AQ255" s="199"/>
      <c r="AR255" s="199"/>
      <c r="AS255" s="199"/>
      <c r="AT255" s="201" t="s">
        <v>285</v>
      </c>
      <c r="AU255" s="201" t="s">
        <v>133</v>
      </c>
      <c r="AV255" s="199" t="s">
        <v>17</v>
      </c>
      <c r="AW255" s="199" t="s">
        <v>56</v>
      </c>
      <c r="AX255" s="199" t="s">
        <v>106</v>
      </c>
      <c r="AY255" s="201" t="s">
        <v>134</v>
      </c>
      <c r="AZ255" s="199"/>
      <c r="BA255" s="199"/>
      <c r="BB255" s="199"/>
      <c r="BC255" s="199"/>
      <c r="BD255" s="199"/>
      <c r="BE255" s="199"/>
      <c r="BF255" s="199"/>
      <c r="BG255" s="199"/>
      <c r="BH255" s="199"/>
      <c r="BI255" s="199"/>
      <c r="BJ255" s="199"/>
      <c r="BK255" s="199"/>
      <c r="BL255" s="199"/>
      <c r="BM255" s="199"/>
      <c r="BN255" s="199"/>
      <c r="BO255" s="199"/>
      <c r="BP255" s="199"/>
      <c r="BQ255" s="199"/>
      <c r="BR255" s="199"/>
    </row>
    <row r="256" ht="13.5" customHeight="1">
      <c r="A256" s="206"/>
      <c r="B256" s="207"/>
      <c r="C256" s="206"/>
      <c r="D256" s="192" t="s">
        <v>285</v>
      </c>
      <c r="E256" s="208" t="s">
        <v>34</v>
      </c>
      <c r="F256" s="209" t="s">
        <v>289</v>
      </c>
      <c r="G256" s="206"/>
      <c r="H256" s="210">
        <v>248.478</v>
      </c>
      <c r="I256" s="206"/>
      <c r="J256" s="206"/>
      <c r="K256" s="206"/>
      <c r="L256" s="207"/>
      <c r="M256" s="211"/>
      <c r="N256" s="206"/>
      <c r="O256" s="206"/>
      <c r="P256" s="206"/>
      <c r="Q256" s="206"/>
      <c r="R256" s="206"/>
      <c r="S256" s="206"/>
      <c r="T256" s="212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8" t="s">
        <v>285</v>
      </c>
      <c r="AU256" s="208" t="s">
        <v>133</v>
      </c>
      <c r="AV256" s="206" t="s">
        <v>175</v>
      </c>
      <c r="AW256" s="206" t="s">
        <v>56</v>
      </c>
      <c r="AX256" s="206" t="s">
        <v>21</v>
      </c>
      <c r="AY256" s="208" t="s">
        <v>134</v>
      </c>
      <c r="AZ256" s="206"/>
      <c r="BA256" s="206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</row>
    <row r="257" ht="16.5" customHeight="1">
      <c r="A257" s="27"/>
      <c r="B257" s="29"/>
      <c r="C257" s="166" t="s">
        <v>768</v>
      </c>
      <c r="D257" s="166" t="s">
        <v>141</v>
      </c>
      <c r="E257" s="167" t="s">
        <v>769</v>
      </c>
      <c r="F257" s="168" t="s">
        <v>770</v>
      </c>
      <c r="G257" s="169" t="s">
        <v>403</v>
      </c>
      <c r="H257" s="170">
        <v>1.344</v>
      </c>
      <c r="I257" s="171"/>
      <c r="J257" s="172">
        <f>ROUND(I257*H257,0)</f>
        <v>0</v>
      </c>
      <c r="K257" s="168" t="s">
        <v>202</v>
      </c>
      <c r="L257" s="29"/>
      <c r="M257" s="173" t="s">
        <v>34</v>
      </c>
      <c r="N257" s="174" t="s">
        <v>63</v>
      </c>
      <c r="O257" s="27"/>
      <c r="P257" s="175">
        <f>O257*H257</f>
        <v>0</v>
      </c>
      <c r="Q257" s="175">
        <v>0.0</v>
      </c>
      <c r="R257" s="175">
        <f>Q257*H257</f>
        <v>0</v>
      </c>
      <c r="S257" s="175">
        <v>0.0</v>
      </c>
      <c r="T257" s="176">
        <f>S257*H257</f>
        <v>0</v>
      </c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13" t="s">
        <v>152</v>
      </c>
      <c r="AS257" s="27"/>
      <c r="AT257" s="13" t="s">
        <v>141</v>
      </c>
      <c r="AU257" s="13" t="s">
        <v>133</v>
      </c>
      <c r="AV257" s="27"/>
      <c r="AW257" s="27"/>
      <c r="AX257" s="27"/>
      <c r="AY257" s="13" t="s">
        <v>134</v>
      </c>
      <c r="AZ257" s="27"/>
      <c r="BA257" s="27"/>
      <c r="BB257" s="27"/>
      <c r="BC257" s="27"/>
      <c r="BD257" s="27"/>
      <c r="BE257" s="177">
        <f>IF(N257="základní",J257,0)</f>
        <v>0</v>
      </c>
      <c r="BF257" s="177">
        <f>IF(N257="snížená",J257,0)</f>
        <v>0</v>
      </c>
      <c r="BG257" s="177">
        <f>IF(N257="zákl. přenesená",J257,0)</f>
        <v>0</v>
      </c>
      <c r="BH257" s="177">
        <f>IF(N257="sníž. přenesená",J257,0)</f>
        <v>0</v>
      </c>
      <c r="BI257" s="177">
        <f>IF(N257="nulová",J257,0)</f>
        <v>0</v>
      </c>
      <c r="BJ257" s="13" t="s">
        <v>21</v>
      </c>
      <c r="BK257" s="177">
        <f>ROUND(I257*H257,0)</f>
        <v>0</v>
      </c>
      <c r="BL257" s="13" t="s">
        <v>152</v>
      </c>
      <c r="BM257" s="13" t="s">
        <v>774</v>
      </c>
      <c r="BN257" s="27"/>
      <c r="BO257" s="27"/>
      <c r="BP257" s="27"/>
      <c r="BQ257" s="27"/>
      <c r="BR257" s="27"/>
    </row>
    <row r="258" ht="27.0" customHeight="1">
      <c r="A258" s="27"/>
      <c r="B258" s="29"/>
      <c r="C258" s="27"/>
      <c r="D258" s="192" t="s">
        <v>193</v>
      </c>
      <c r="E258" s="27"/>
      <c r="F258" s="193" t="s">
        <v>775</v>
      </c>
      <c r="G258" s="27"/>
      <c r="H258" s="27"/>
      <c r="I258" s="27"/>
      <c r="J258" s="27"/>
      <c r="K258" s="27"/>
      <c r="L258" s="29"/>
      <c r="M258" s="194"/>
      <c r="N258" s="27"/>
      <c r="O258" s="27"/>
      <c r="P258" s="27"/>
      <c r="Q258" s="27"/>
      <c r="R258" s="27"/>
      <c r="S258" s="27"/>
      <c r="T258" s="99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13" t="s">
        <v>193</v>
      </c>
      <c r="AU258" s="13" t="s">
        <v>133</v>
      </c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</row>
    <row r="259" ht="16.5" customHeight="1">
      <c r="A259" s="27"/>
      <c r="B259" s="29"/>
      <c r="C259" s="166" t="s">
        <v>776</v>
      </c>
      <c r="D259" s="166" t="s">
        <v>141</v>
      </c>
      <c r="E259" s="167" t="s">
        <v>777</v>
      </c>
      <c r="F259" s="168" t="s">
        <v>778</v>
      </c>
      <c r="G259" s="169" t="s">
        <v>779</v>
      </c>
      <c r="H259" s="170">
        <v>3.494</v>
      </c>
      <c r="I259" s="171"/>
      <c r="J259" s="172">
        <f>ROUND(I259*H259,0)</f>
        <v>0</v>
      </c>
      <c r="K259" s="168" t="s">
        <v>202</v>
      </c>
      <c r="L259" s="29"/>
      <c r="M259" s="173" t="s">
        <v>34</v>
      </c>
      <c r="N259" s="174" t="s">
        <v>63</v>
      </c>
      <c r="O259" s="27"/>
      <c r="P259" s="175">
        <f>O259*H259</f>
        <v>0</v>
      </c>
      <c r="Q259" s="175">
        <v>0.0</v>
      </c>
      <c r="R259" s="175">
        <f>Q259*H259</f>
        <v>0</v>
      </c>
      <c r="S259" s="175">
        <v>0.0</v>
      </c>
      <c r="T259" s="176">
        <f>S259*H259</f>
        <v>0</v>
      </c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13" t="s">
        <v>152</v>
      </c>
      <c r="AS259" s="27"/>
      <c r="AT259" s="13" t="s">
        <v>141</v>
      </c>
      <c r="AU259" s="13" t="s">
        <v>133</v>
      </c>
      <c r="AV259" s="27"/>
      <c r="AW259" s="27"/>
      <c r="AX259" s="27"/>
      <c r="AY259" s="13" t="s">
        <v>134</v>
      </c>
      <c r="AZ259" s="27"/>
      <c r="BA259" s="27"/>
      <c r="BB259" s="27"/>
      <c r="BC259" s="27"/>
      <c r="BD259" s="27"/>
      <c r="BE259" s="177">
        <f>IF(N259="základní",J259,0)</f>
        <v>0</v>
      </c>
      <c r="BF259" s="177">
        <f>IF(N259="snížená",J259,0)</f>
        <v>0</v>
      </c>
      <c r="BG259" s="177">
        <f>IF(N259="zákl. přenesená",J259,0)</f>
        <v>0</v>
      </c>
      <c r="BH259" s="177">
        <f>IF(N259="sníž. přenesená",J259,0)</f>
        <v>0</v>
      </c>
      <c r="BI259" s="177">
        <f>IF(N259="nulová",J259,0)</f>
        <v>0</v>
      </c>
      <c r="BJ259" s="13" t="s">
        <v>21</v>
      </c>
      <c r="BK259" s="177">
        <f>ROUND(I259*H259,0)</f>
        <v>0</v>
      </c>
      <c r="BL259" s="13" t="s">
        <v>152</v>
      </c>
      <c r="BM259" s="13" t="s">
        <v>786</v>
      </c>
      <c r="BN259" s="27"/>
      <c r="BO259" s="27"/>
      <c r="BP259" s="27"/>
      <c r="BQ259" s="27"/>
      <c r="BR259" s="27"/>
    </row>
    <row r="260" ht="13.5" customHeight="1">
      <c r="A260" s="199"/>
      <c r="B260" s="200"/>
      <c r="C260" s="199"/>
      <c r="D260" s="192" t="s">
        <v>285</v>
      </c>
      <c r="E260" s="201" t="s">
        <v>34</v>
      </c>
      <c r="F260" s="202" t="s">
        <v>787</v>
      </c>
      <c r="G260" s="199"/>
      <c r="H260" s="203">
        <v>3.494</v>
      </c>
      <c r="I260" s="199"/>
      <c r="J260" s="199"/>
      <c r="K260" s="199"/>
      <c r="L260" s="200"/>
      <c r="M260" s="204"/>
      <c r="N260" s="199"/>
      <c r="O260" s="199"/>
      <c r="P260" s="199"/>
      <c r="Q260" s="199"/>
      <c r="R260" s="199"/>
      <c r="S260" s="199"/>
      <c r="T260" s="205"/>
      <c r="U260" s="199"/>
      <c r="V260" s="199"/>
      <c r="W260" s="199"/>
      <c r="X260" s="199"/>
      <c r="Y260" s="199"/>
      <c r="Z260" s="199"/>
      <c r="AA260" s="199"/>
      <c r="AB260" s="199"/>
      <c r="AC260" s="199"/>
      <c r="AD260" s="199"/>
      <c r="AE260" s="199"/>
      <c r="AF260" s="199"/>
      <c r="AG260" s="199"/>
      <c r="AH260" s="199"/>
      <c r="AI260" s="199"/>
      <c r="AJ260" s="199"/>
      <c r="AK260" s="199"/>
      <c r="AL260" s="199"/>
      <c r="AM260" s="199"/>
      <c r="AN260" s="199"/>
      <c r="AO260" s="199"/>
      <c r="AP260" s="199"/>
      <c r="AQ260" s="199"/>
      <c r="AR260" s="199"/>
      <c r="AS260" s="199"/>
      <c r="AT260" s="201" t="s">
        <v>285</v>
      </c>
      <c r="AU260" s="201" t="s">
        <v>133</v>
      </c>
      <c r="AV260" s="199" t="s">
        <v>17</v>
      </c>
      <c r="AW260" s="199" t="s">
        <v>56</v>
      </c>
      <c r="AX260" s="199" t="s">
        <v>106</v>
      </c>
      <c r="AY260" s="201" t="s">
        <v>134</v>
      </c>
      <c r="AZ260" s="199"/>
      <c r="BA260" s="199"/>
      <c r="BB260" s="199"/>
      <c r="BC260" s="199"/>
      <c r="BD260" s="199"/>
      <c r="BE260" s="199"/>
      <c r="BF260" s="199"/>
      <c r="BG260" s="199"/>
      <c r="BH260" s="199"/>
      <c r="BI260" s="199"/>
      <c r="BJ260" s="199"/>
      <c r="BK260" s="199"/>
      <c r="BL260" s="199"/>
      <c r="BM260" s="199"/>
      <c r="BN260" s="199"/>
      <c r="BO260" s="199"/>
      <c r="BP260" s="199"/>
      <c r="BQ260" s="199"/>
      <c r="BR260" s="199"/>
    </row>
    <row r="261" ht="13.5" customHeight="1">
      <c r="A261" s="206"/>
      <c r="B261" s="207"/>
      <c r="C261" s="206"/>
      <c r="D261" s="192" t="s">
        <v>285</v>
      </c>
      <c r="E261" s="208" t="s">
        <v>34</v>
      </c>
      <c r="F261" s="209" t="s">
        <v>289</v>
      </c>
      <c r="G261" s="206"/>
      <c r="H261" s="210">
        <v>3.494</v>
      </c>
      <c r="I261" s="206"/>
      <c r="J261" s="206"/>
      <c r="K261" s="206"/>
      <c r="L261" s="207"/>
      <c r="M261" s="211"/>
      <c r="N261" s="206"/>
      <c r="O261" s="206"/>
      <c r="P261" s="206"/>
      <c r="Q261" s="206"/>
      <c r="R261" s="206"/>
      <c r="S261" s="206"/>
      <c r="T261" s="212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206"/>
      <c r="AJ261" s="206"/>
      <c r="AK261" s="206"/>
      <c r="AL261" s="206"/>
      <c r="AM261" s="206"/>
      <c r="AN261" s="206"/>
      <c r="AO261" s="206"/>
      <c r="AP261" s="206"/>
      <c r="AQ261" s="206"/>
      <c r="AR261" s="206"/>
      <c r="AS261" s="206"/>
      <c r="AT261" s="208" t="s">
        <v>285</v>
      </c>
      <c r="AU261" s="208" t="s">
        <v>133</v>
      </c>
      <c r="AV261" s="206" t="s">
        <v>175</v>
      </c>
      <c r="AW261" s="206" t="s">
        <v>56</v>
      </c>
      <c r="AX261" s="206" t="s">
        <v>21</v>
      </c>
      <c r="AY261" s="208" t="s">
        <v>134</v>
      </c>
      <c r="AZ261" s="206"/>
      <c r="BA261" s="206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</row>
    <row r="262" ht="16.5" customHeight="1">
      <c r="A262" s="27"/>
      <c r="B262" s="29"/>
      <c r="C262" s="166" t="s">
        <v>790</v>
      </c>
      <c r="D262" s="166" t="s">
        <v>141</v>
      </c>
      <c r="E262" s="167" t="s">
        <v>791</v>
      </c>
      <c r="F262" s="168" t="s">
        <v>792</v>
      </c>
      <c r="G262" s="169" t="s">
        <v>779</v>
      </c>
      <c r="H262" s="170">
        <v>48.916</v>
      </c>
      <c r="I262" s="171"/>
      <c r="J262" s="172">
        <f>ROUND(I262*H262,0)</f>
        <v>0</v>
      </c>
      <c r="K262" s="168" t="s">
        <v>202</v>
      </c>
      <c r="L262" s="29"/>
      <c r="M262" s="173" t="s">
        <v>34</v>
      </c>
      <c r="N262" s="174" t="s">
        <v>63</v>
      </c>
      <c r="O262" s="27"/>
      <c r="P262" s="175">
        <f>O262*H262</f>
        <v>0</v>
      </c>
      <c r="Q262" s="175">
        <v>0.0</v>
      </c>
      <c r="R262" s="175">
        <f>Q262*H262</f>
        <v>0</v>
      </c>
      <c r="S262" s="175">
        <v>0.0</v>
      </c>
      <c r="T262" s="176">
        <f>S262*H262</f>
        <v>0</v>
      </c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13" t="s">
        <v>152</v>
      </c>
      <c r="AS262" s="27"/>
      <c r="AT262" s="13" t="s">
        <v>141</v>
      </c>
      <c r="AU262" s="13" t="s">
        <v>133</v>
      </c>
      <c r="AV262" s="27"/>
      <c r="AW262" s="27"/>
      <c r="AX262" s="27"/>
      <c r="AY262" s="13" t="s">
        <v>134</v>
      </c>
      <c r="AZ262" s="27"/>
      <c r="BA262" s="27"/>
      <c r="BB262" s="27"/>
      <c r="BC262" s="27"/>
      <c r="BD262" s="27"/>
      <c r="BE262" s="177">
        <f>IF(N262="základní",J262,0)</f>
        <v>0</v>
      </c>
      <c r="BF262" s="177">
        <f>IF(N262="snížená",J262,0)</f>
        <v>0</v>
      </c>
      <c r="BG262" s="177">
        <f>IF(N262="zákl. přenesená",J262,0)</f>
        <v>0</v>
      </c>
      <c r="BH262" s="177">
        <f>IF(N262="sníž. přenesená",J262,0)</f>
        <v>0</v>
      </c>
      <c r="BI262" s="177">
        <f>IF(N262="nulová",J262,0)</f>
        <v>0</v>
      </c>
      <c r="BJ262" s="13" t="s">
        <v>21</v>
      </c>
      <c r="BK262" s="177">
        <f>ROUND(I262*H262,0)</f>
        <v>0</v>
      </c>
      <c r="BL262" s="13" t="s">
        <v>152</v>
      </c>
      <c r="BM262" s="13" t="s">
        <v>793</v>
      </c>
      <c r="BN262" s="27"/>
      <c r="BO262" s="27"/>
      <c r="BP262" s="27"/>
      <c r="BQ262" s="27"/>
      <c r="BR262" s="27"/>
    </row>
    <row r="263" ht="13.5" customHeight="1">
      <c r="A263" s="199"/>
      <c r="B263" s="200"/>
      <c r="C263" s="199"/>
      <c r="D263" s="192" t="s">
        <v>285</v>
      </c>
      <c r="E263" s="201" t="s">
        <v>34</v>
      </c>
      <c r="F263" s="202" t="s">
        <v>794</v>
      </c>
      <c r="G263" s="199"/>
      <c r="H263" s="203">
        <v>48.916</v>
      </c>
      <c r="I263" s="199"/>
      <c r="J263" s="199"/>
      <c r="K263" s="199"/>
      <c r="L263" s="200"/>
      <c r="M263" s="204"/>
      <c r="N263" s="199"/>
      <c r="O263" s="199"/>
      <c r="P263" s="199"/>
      <c r="Q263" s="199"/>
      <c r="R263" s="199"/>
      <c r="S263" s="199"/>
      <c r="T263" s="205"/>
      <c r="U263" s="199"/>
      <c r="V263" s="199"/>
      <c r="W263" s="199"/>
      <c r="X263" s="199"/>
      <c r="Y263" s="199"/>
      <c r="Z263" s="199"/>
      <c r="AA263" s="199"/>
      <c r="AB263" s="199"/>
      <c r="AC263" s="199"/>
      <c r="AD263" s="199"/>
      <c r="AE263" s="199"/>
      <c r="AF263" s="199"/>
      <c r="AG263" s="199"/>
      <c r="AH263" s="199"/>
      <c r="AI263" s="199"/>
      <c r="AJ263" s="199"/>
      <c r="AK263" s="199"/>
      <c r="AL263" s="199"/>
      <c r="AM263" s="199"/>
      <c r="AN263" s="199"/>
      <c r="AO263" s="199"/>
      <c r="AP263" s="199"/>
      <c r="AQ263" s="199"/>
      <c r="AR263" s="199"/>
      <c r="AS263" s="199"/>
      <c r="AT263" s="201" t="s">
        <v>285</v>
      </c>
      <c r="AU263" s="201" t="s">
        <v>133</v>
      </c>
      <c r="AV263" s="199" t="s">
        <v>17</v>
      </c>
      <c r="AW263" s="199" t="s">
        <v>56</v>
      </c>
      <c r="AX263" s="199" t="s">
        <v>106</v>
      </c>
      <c r="AY263" s="201" t="s">
        <v>134</v>
      </c>
      <c r="AZ263" s="199"/>
      <c r="BA263" s="199"/>
      <c r="BB263" s="199"/>
      <c r="BC263" s="199"/>
      <c r="BD263" s="199"/>
      <c r="BE263" s="199"/>
      <c r="BF263" s="199"/>
      <c r="BG263" s="199"/>
      <c r="BH263" s="199"/>
      <c r="BI263" s="199"/>
      <c r="BJ263" s="199"/>
      <c r="BK263" s="199"/>
      <c r="BL263" s="199"/>
      <c r="BM263" s="199"/>
      <c r="BN263" s="199"/>
      <c r="BO263" s="199"/>
      <c r="BP263" s="199"/>
      <c r="BQ263" s="199"/>
      <c r="BR263" s="199"/>
    </row>
    <row r="264" ht="13.5" customHeight="1">
      <c r="A264" s="206"/>
      <c r="B264" s="207"/>
      <c r="C264" s="206"/>
      <c r="D264" s="192" t="s">
        <v>285</v>
      </c>
      <c r="E264" s="208" t="s">
        <v>34</v>
      </c>
      <c r="F264" s="209" t="s">
        <v>289</v>
      </c>
      <c r="G264" s="206"/>
      <c r="H264" s="210">
        <v>48.916</v>
      </c>
      <c r="I264" s="206"/>
      <c r="J264" s="206"/>
      <c r="K264" s="206"/>
      <c r="L264" s="207"/>
      <c r="M264" s="211"/>
      <c r="N264" s="206"/>
      <c r="O264" s="206"/>
      <c r="P264" s="206"/>
      <c r="Q264" s="206"/>
      <c r="R264" s="206"/>
      <c r="S264" s="206"/>
      <c r="T264" s="212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6"/>
      <c r="AN264" s="206"/>
      <c r="AO264" s="206"/>
      <c r="AP264" s="206"/>
      <c r="AQ264" s="206"/>
      <c r="AR264" s="206"/>
      <c r="AS264" s="206"/>
      <c r="AT264" s="208" t="s">
        <v>285</v>
      </c>
      <c r="AU264" s="208" t="s">
        <v>133</v>
      </c>
      <c r="AV264" s="206" t="s">
        <v>175</v>
      </c>
      <c r="AW264" s="206" t="s">
        <v>56</v>
      </c>
      <c r="AX264" s="206" t="s">
        <v>21</v>
      </c>
      <c r="AY264" s="208" t="s">
        <v>134</v>
      </c>
      <c r="AZ264" s="206"/>
      <c r="BA264" s="206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</row>
    <row r="265" ht="16.5" customHeight="1">
      <c r="A265" s="27"/>
      <c r="B265" s="29"/>
      <c r="C265" s="166" t="s">
        <v>795</v>
      </c>
      <c r="D265" s="166" t="s">
        <v>141</v>
      </c>
      <c r="E265" s="167" t="s">
        <v>796</v>
      </c>
      <c r="F265" s="168" t="s">
        <v>797</v>
      </c>
      <c r="G265" s="169" t="s">
        <v>403</v>
      </c>
      <c r="H265" s="170">
        <v>79.614</v>
      </c>
      <c r="I265" s="171"/>
      <c r="J265" s="172">
        <f t="shared" ref="J265:J268" si="175">ROUND(I265*H265,0)</f>
        <v>0</v>
      </c>
      <c r="K265" s="168" t="s">
        <v>149</v>
      </c>
      <c r="L265" s="29"/>
      <c r="M265" s="173" t="s">
        <v>34</v>
      </c>
      <c r="N265" s="174" t="s">
        <v>63</v>
      </c>
      <c r="O265" s="27"/>
      <c r="P265" s="175">
        <f t="shared" ref="P265:P268" si="176">O265*H265</f>
        <v>0</v>
      </c>
      <c r="Q265" s="175">
        <v>0.0</v>
      </c>
      <c r="R265" s="175">
        <f t="shared" ref="R265:R268" si="177">Q265*H265</f>
        <v>0</v>
      </c>
      <c r="S265" s="175">
        <v>0.0</v>
      </c>
      <c r="T265" s="176">
        <f t="shared" ref="T265:T268" si="178">S265*H265</f>
        <v>0</v>
      </c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13" t="s">
        <v>152</v>
      </c>
      <c r="AS265" s="27"/>
      <c r="AT265" s="13" t="s">
        <v>141</v>
      </c>
      <c r="AU265" s="13" t="s">
        <v>133</v>
      </c>
      <c r="AV265" s="27"/>
      <c r="AW265" s="27"/>
      <c r="AX265" s="27"/>
      <c r="AY265" s="13" t="s">
        <v>134</v>
      </c>
      <c r="AZ265" s="27"/>
      <c r="BA265" s="27"/>
      <c r="BB265" s="27"/>
      <c r="BC265" s="27"/>
      <c r="BD265" s="27"/>
      <c r="BE265" s="177">
        <f t="shared" ref="BE265:BE268" si="179">IF(N265="základní",J265,0)</f>
        <v>0</v>
      </c>
      <c r="BF265" s="177">
        <f t="shared" ref="BF265:BF268" si="180">IF(N265="snížená",J265,0)</f>
        <v>0</v>
      </c>
      <c r="BG265" s="177">
        <f t="shared" ref="BG265:BG268" si="181">IF(N265="zákl. přenesená",J265,0)</f>
        <v>0</v>
      </c>
      <c r="BH265" s="177">
        <f t="shared" ref="BH265:BH268" si="182">IF(N265="sníž. přenesená",J265,0)</f>
        <v>0</v>
      </c>
      <c r="BI265" s="177">
        <f t="shared" ref="BI265:BI268" si="183">IF(N265="nulová",J265,0)</f>
        <v>0</v>
      </c>
      <c r="BJ265" s="13" t="s">
        <v>21</v>
      </c>
      <c r="BK265" s="177">
        <f t="shared" ref="BK265:BK268" si="184">ROUND(I265*H265,0)</f>
        <v>0</v>
      </c>
      <c r="BL265" s="13" t="s">
        <v>152</v>
      </c>
      <c r="BM265" s="13" t="s">
        <v>798</v>
      </c>
      <c r="BN265" s="27"/>
      <c r="BO265" s="27"/>
      <c r="BP265" s="27"/>
      <c r="BQ265" s="27"/>
      <c r="BR265" s="27"/>
    </row>
    <row r="266" ht="16.5" customHeight="1">
      <c r="A266" s="27"/>
      <c r="B266" s="29"/>
      <c r="C266" s="166" t="s">
        <v>799</v>
      </c>
      <c r="D266" s="166" t="s">
        <v>141</v>
      </c>
      <c r="E266" s="167" t="s">
        <v>800</v>
      </c>
      <c r="F266" s="168" t="s">
        <v>801</v>
      </c>
      <c r="G266" s="169" t="s">
        <v>403</v>
      </c>
      <c r="H266" s="170">
        <v>2.994</v>
      </c>
      <c r="I266" s="171"/>
      <c r="J266" s="172">
        <f t="shared" si="175"/>
        <v>0</v>
      </c>
      <c r="K266" s="168" t="s">
        <v>149</v>
      </c>
      <c r="L266" s="29"/>
      <c r="M266" s="173" t="s">
        <v>34</v>
      </c>
      <c r="N266" s="174" t="s">
        <v>63</v>
      </c>
      <c r="O266" s="27"/>
      <c r="P266" s="175">
        <f t="shared" si="176"/>
        <v>0</v>
      </c>
      <c r="Q266" s="175">
        <v>0.0</v>
      </c>
      <c r="R266" s="175">
        <f t="shared" si="177"/>
        <v>0</v>
      </c>
      <c r="S266" s="175">
        <v>0.0</v>
      </c>
      <c r="T266" s="176">
        <f t="shared" si="178"/>
        <v>0</v>
      </c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13" t="s">
        <v>152</v>
      </c>
      <c r="AS266" s="27"/>
      <c r="AT266" s="13" t="s">
        <v>141</v>
      </c>
      <c r="AU266" s="13" t="s">
        <v>133</v>
      </c>
      <c r="AV266" s="27"/>
      <c r="AW266" s="27"/>
      <c r="AX266" s="27"/>
      <c r="AY266" s="13" t="s">
        <v>134</v>
      </c>
      <c r="AZ266" s="27"/>
      <c r="BA266" s="27"/>
      <c r="BB266" s="27"/>
      <c r="BC266" s="27"/>
      <c r="BD266" s="27"/>
      <c r="BE266" s="177">
        <f t="shared" si="179"/>
        <v>0</v>
      </c>
      <c r="BF266" s="177">
        <f t="shared" si="180"/>
        <v>0</v>
      </c>
      <c r="BG266" s="177">
        <f t="shared" si="181"/>
        <v>0</v>
      </c>
      <c r="BH266" s="177">
        <f t="shared" si="182"/>
        <v>0</v>
      </c>
      <c r="BI266" s="177">
        <f t="shared" si="183"/>
        <v>0</v>
      </c>
      <c r="BJ266" s="13" t="s">
        <v>21</v>
      </c>
      <c r="BK266" s="177">
        <f t="shared" si="184"/>
        <v>0</v>
      </c>
      <c r="BL266" s="13" t="s">
        <v>152</v>
      </c>
      <c r="BM266" s="13" t="s">
        <v>802</v>
      </c>
      <c r="BN266" s="27"/>
      <c r="BO266" s="27"/>
      <c r="BP266" s="27"/>
      <c r="BQ266" s="27"/>
      <c r="BR266" s="27"/>
    </row>
    <row r="267" ht="16.5" customHeight="1">
      <c r="A267" s="27"/>
      <c r="B267" s="29"/>
      <c r="C267" s="166" t="s">
        <v>804</v>
      </c>
      <c r="D267" s="166" t="s">
        <v>141</v>
      </c>
      <c r="E267" s="167" t="s">
        <v>805</v>
      </c>
      <c r="F267" s="168" t="s">
        <v>806</v>
      </c>
      <c r="G267" s="169" t="s">
        <v>403</v>
      </c>
      <c r="H267" s="170">
        <v>0.413</v>
      </c>
      <c r="I267" s="171"/>
      <c r="J267" s="172">
        <f t="shared" si="175"/>
        <v>0</v>
      </c>
      <c r="K267" s="168" t="s">
        <v>149</v>
      </c>
      <c r="L267" s="29"/>
      <c r="M267" s="173" t="s">
        <v>34</v>
      </c>
      <c r="N267" s="174" t="s">
        <v>63</v>
      </c>
      <c r="O267" s="27"/>
      <c r="P267" s="175">
        <f t="shared" si="176"/>
        <v>0</v>
      </c>
      <c r="Q267" s="175">
        <v>0.0</v>
      </c>
      <c r="R267" s="175">
        <f t="shared" si="177"/>
        <v>0</v>
      </c>
      <c r="S267" s="175">
        <v>0.0</v>
      </c>
      <c r="T267" s="176">
        <f t="shared" si="178"/>
        <v>0</v>
      </c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13" t="s">
        <v>152</v>
      </c>
      <c r="AS267" s="27"/>
      <c r="AT267" s="13" t="s">
        <v>141</v>
      </c>
      <c r="AU267" s="13" t="s">
        <v>133</v>
      </c>
      <c r="AV267" s="27"/>
      <c r="AW267" s="27"/>
      <c r="AX267" s="27"/>
      <c r="AY267" s="13" t="s">
        <v>134</v>
      </c>
      <c r="AZ267" s="27"/>
      <c r="BA267" s="27"/>
      <c r="BB267" s="27"/>
      <c r="BC267" s="27"/>
      <c r="BD267" s="27"/>
      <c r="BE267" s="177">
        <f t="shared" si="179"/>
        <v>0</v>
      </c>
      <c r="BF267" s="177">
        <f t="shared" si="180"/>
        <v>0</v>
      </c>
      <c r="BG267" s="177">
        <f t="shared" si="181"/>
        <v>0</v>
      </c>
      <c r="BH267" s="177">
        <f t="shared" si="182"/>
        <v>0</v>
      </c>
      <c r="BI267" s="177">
        <f t="shared" si="183"/>
        <v>0</v>
      </c>
      <c r="BJ267" s="13" t="s">
        <v>21</v>
      </c>
      <c r="BK267" s="177">
        <f t="shared" si="184"/>
        <v>0</v>
      </c>
      <c r="BL267" s="13" t="s">
        <v>152</v>
      </c>
      <c r="BM267" s="13" t="s">
        <v>809</v>
      </c>
      <c r="BN267" s="27"/>
      <c r="BO267" s="27"/>
      <c r="BP267" s="27"/>
      <c r="BQ267" s="27"/>
      <c r="BR267" s="27"/>
    </row>
    <row r="268" ht="16.5" customHeight="1">
      <c r="A268" s="27"/>
      <c r="B268" s="29"/>
      <c r="C268" s="166" t="s">
        <v>810</v>
      </c>
      <c r="D268" s="166" t="s">
        <v>141</v>
      </c>
      <c r="E268" s="167" t="s">
        <v>811</v>
      </c>
      <c r="F268" s="168" t="s">
        <v>812</v>
      </c>
      <c r="G268" s="169" t="s">
        <v>345</v>
      </c>
      <c r="H268" s="170">
        <v>24.0</v>
      </c>
      <c r="I268" s="171"/>
      <c r="J268" s="172">
        <f t="shared" si="175"/>
        <v>0</v>
      </c>
      <c r="K268" s="168" t="s">
        <v>202</v>
      </c>
      <c r="L268" s="29"/>
      <c r="M268" s="173" t="s">
        <v>34</v>
      </c>
      <c r="N268" s="174" t="s">
        <v>63</v>
      </c>
      <c r="O268" s="27"/>
      <c r="P268" s="175">
        <f t="shared" si="176"/>
        <v>0</v>
      </c>
      <c r="Q268" s="175">
        <v>0.0</v>
      </c>
      <c r="R268" s="175">
        <f t="shared" si="177"/>
        <v>0</v>
      </c>
      <c r="S268" s="175">
        <v>0.0</v>
      </c>
      <c r="T268" s="176">
        <f t="shared" si="178"/>
        <v>0</v>
      </c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13" t="s">
        <v>814</v>
      </c>
      <c r="AS268" s="27"/>
      <c r="AT268" s="13" t="s">
        <v>141</v>
      </c>
      <c r="AU268" s="13" t="s">
        <v>133</v>
      </c>
      <c r="AV268" s="27"/>
      <c r="AW268" s="27"/>
      <c r="AX268" s="27"/>
      <c r="AY268" s="13" t="s">
        <v>134</v>
      </c>
      <c r="AZ268" s="27"/>
      <c r="BA268" s="27"/>
      <c r="BB268" s="27"/>
      <c r="BC268" s="27"/>
      <c r="BD268" s="27"/>
      <c r="BE268" s="177">
        <f t="shared" si="179"/>
        <v>0</v>
      </c>
      <c r="BF268" s="177">
        <f t="shared" si="180"/>
        <v>0</v>
      </c>
      <c r="BG268" s="177">
        <f t="shared" si="181"/>
        <v>0</v>
      </c>
      <c r="BH268" s="177">
        <f t="shared" si="182"/>
        <v>0</v>
      </c>
      <c r="BI268" s="177">
        <f t="shared" si="183"/>
        <v>0</v>
      </c>
      <c r="BJ268" s="13" t="s">
        <v>21</v>
      </c>
      <c r="BK268" s="177">
        <f t="shared" si="184"/>
        <v>0</v>
      </c>
      <c r="BL268" s="13" t="s">
        <v>814</v>
      </c>
      <c r="BM268" s="13" t="s">
        <v>815</v>
      </c>
      <c r="BN268" s="27"/>
      <c r="BO268" s="27"/>
      <c r="BP268" s="27"/>
      <c r="BQ268" s="27"/>
      <c r="BR268" s="27"/>
    </row>
    <row r="269" ht="40.5" customHeight="1">
      <c r="A269" s="27"/>
      <c r="B269" s="29"/>
      <c r="C269" s="27"/>
      <c r="D269" s="192" t="s">
        <v>193</v>
      </c>
      <c r="E269" s="27"/>
      <c r="F269" s="193" t="s">
        <v>816</v>
      </c>
      <c r="G269" s="27"/>
      <c r="H269" s="27"/>
      <c r="I269" s="27"/>
      <c r="J269" s="27"/>
      <c r="K269" s="27"/>
      <c r="L269" s="29"/>
      <c r="M269" s="215"/>
      <c r="N269" s="196"/>
      <c r="O269" s="196"/>
      <c r="P269" s="196"/>
      <c r="Q269" s="196"/>
      <c r="R269" s="196"/>
      <c r="S269" s="196"/>
      <c r="T269" s="216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13" t="s">
        <v>193</v>
      </c>
      <c r="AU269" s="13" t="s">
        <v>133</v>
      </c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</row>
    <row r="270" ht="6.75" customHeight="1">
      <c r="A270" s="27"/>
      <c r="B270" s="69"/>
      <c r="C270" s="70"/>
      <c r="D270" s="70"/>
      <c r="E270" s="70"/>
      <c r="F270" s="70"/>
      <c r="G270" s="70"/>
      <c r="H270" s="70"/>
      <c r="I270" s="70"/>
      <c r="J270" s="70"/>
      <c r="K270" s="70"/>
      <c r="L270" s="29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</row>
    <row r="271" ht="13.5" customHeight="1">
      <c r="I271" s="11"/>
    </row>
    <row r="272" ht="13.5" customHeight="1">
      <c r="I272" s="11"/>
    </row>
    <row r="273" ht="13.5" customHeight="1">
      <c r="I273" s="11"/>
    </row>
    <row r="274" ht="13.5" customHeight="1">
      <c r="I274" s="11"/>
    </row>
    <row r="275" ht="13.5" customHeight="1">
      <c r="I275" s="11"/>
    </row>
    <row r="276" ht="13.5" customHeight="1">
      <c r="I276" s="11"/>
    </row>
    <row r="277" ht="13.5" customHeight="1">
      <c r="I277" s="11"/>
    </row>
    <row r="278" ht="13.5" customHeight="1">
      <c r="I278" s="11"/>
    </row>
    <row r="279" ht="13.5" customHeight="1">
      <c r="I279" s="11"/>
    </row>
    <row r="280" ht="13.5" customHeight="1">
      <c r="I280" s="11"/>
    </row>
    <row r="281" ht="13.5" customHeight="1">
      <c r="I281" s="11"/>
    </row>
    <row r="282" ht="13.5" customHeight="1">
      <c r="I282" s="11"/>
    </row>
    <row r="283" ht="13.5" customHeight="1">
      <c r="I283" s="11"/>
    </row>
    <row r="284" ht="13.5" customHeight="1">
      <c r="I284" s="11"/>
    </row>
    <row r="285" ht="13.5" customHeight="1">
      <c r="I285" s="11"/>
    </row>
    <row r="286" ht="13.5" customHeight="1">
      <c r="I286" s="11"/>
    </row>
    <row r="287" ht="13.5" customHeight="1">
      <c r="I287" s="11"/>
    </row>
    <row r="288" ht="13.5" customHeight="1">
      <c r="I288" s="11"/>
    </row>
    <row r="289" ht="13.5" customHeight="1">
      <c r="I289" s="11"/>
    </row>
    <row r="290" ht="13.5" customHeight="1">
      <c r="I290" s="11"/>
    </row>
    <row r="291" ht="13.5" customHeight="1">
      <c r="I291" s="11"/>
    </row>
    <row r="292" ht="13.5" customHeight="1">
      <c r="I292" s="11"/>
    </row>
    <row r="293" ht="13.5" customHeight="1">
      <c r="I293" s="11"/>
    </row>
    <row r="294" ht="13.5" customHeight="1">
      <c r="I294" s="11"/>
    </row>
    <row r="295" ht="13.5" customHeight="1">
      <c r="I295" s="11"/>
    </row>
    <row r="296" ht="13.5" customHeight="1">
      <c r="I296" s="11"/>
    </row>
    <row r="297" ht="13.5" customHeight="1">
      <c r="I297" s="11"/>
    </row>
    <row r="298" ht="13.5" customHeight="1">
      <c r="I298" s="11"/>
    </row>
    <row r="299" ht="13.5" customHeight="1">
      <c r="I299" s="11"/>
    </row>
    <row r="300" ht="13.5" customHeight="1">
      <c r="I300" s="11"/>
    </row>
    <row r="301" ht="13.5" customHeight="1">
      <c r="I301" s="11"/>
    </row>
    <row r="302" ht="13.5" customHeight="1">
      <c r="I302" s="11"/>
    </row>
    <row r="303" ht="13.5" customHeight="1">
      <c r="I303" s="11"/>
    </row>
    <row r="304" ht="13.5" customHeight="1">
      <c r="I304" s="11"/>
    </row>
    <row r="305" ht="13.5" customHeight="1">
      <c r="I305" s="11"/>
    </row>
    <row r="306" ht="13.5" customHeight="1">
      <c r="I306" s="11"/>
    </row>
    <row r="307" ht="13.5" customHeight="1">
      <c r="I307" s="11"/>
    </row>
    <row r="308" ht="13.5" customHeight="1">
      <c r="I308" s="11"/>
    </row>
    <row r="309" ht="13.5" customHeight="1">
      <c r="I309" s="11"/>
    </row>
    <row r="310" ht="13.5" customHeight="1">
      <c r="I310" s="11"/>
    </row>
    <row r="311" ht="13.5" customHeight="1">
      <c r="I311" s="11"/>
    </row>
    <row r="312" ht="13.5" customHeight="1">
      <c r="I312" s="11"/>
    </row>
    <row r="313" ht="13.5" customHeight="1">
      <c r="I313" s="11"/>
    </row>
    <row r="314" ht="13.5" customHeight="1">
      <c r="I314" s="11"/>
    </row>
    <row r="315" ht="13.5" customHeight="1">
      <c r="I315" s="11"/>
    </row>
    <row r="316" ht="13.5" customHeight="1">
      <c r="I316" s="11"/>
    </row>
    <row r="317" ht="13.5" customHeight="1">
      <c r="I317" s="11"/>
    </row>
    <row r="318" ht="13.5" customHeight="1">
      <c r="I318" s="11"/>
    </row>
    <row r="319" ht="13.5" customHeight="1">
      <c r="I319" s="11"/>
    </row>
    <row r="320" ht="13.5" customHeight="1">
      <c r="I320" s="11"/>
    </row>
    <row r="321" ht="13.5" customHeight="1">
      <c r="I321" s="11"/>
    </row>
    <row r="322" ht="13.5" customHeight="1">
      <c r="I322" s="11"/>
    </row>
    <row r="323" ht="13.5" customHeight="1">
      <c r="I323" s="11"/>
    </row>
    <row r="324" ht="13.5" customHeight="1">
      <c r="I324" s="11"/>
    </row>
    <row r="325" ht="13.5" customHeight="1">
      <c r="I325" s="11"/>
    </row>
    <row r="326" ht="13.5" customHeight="1">
      <c r="I326" s="11"/>
    </row>
    <row r="327" ht="13.5" customHeight="1">
      <c r="I327" s="11"/>
    </row>
    <row r="328" ht="13.5" customHeight="1">
      <c r="I328" s="11"/>
    </row>
    <row r="329" ht="13.5" customHeight="1">
      <c r="I329" s="11"/>
    </row>
    <row r="330" ht="13.5" customHeight="1">
      <c r="I330" s="11"/>
    </row>
    <row r="331" ht="13.5" customHeight="1">
      <c r="I331" s="11"/>
    </row>
    <row r="332" ht="13.5" customHeight="1">
      <c r="I332" s="11"/>
    </row>
    <row r="333" ht="13.5" customHeight="1">
      <c r="I333" s="11"/>
    </row>
    <row r="334" ht="13.5" customHeight="1">
      <c r="I334" s="11"/>
    </row>
    <row r="335" ht="13.5" customHeight="1">
      <c r="I335" s="11"/>
    </row>
    <row r="336" ht="13.5" customHeight="1">
      <c r="I336" s="11"/>
    </row>
    <row r="337" ht="13.5" customHeight="1">
      <c r="I337" s="11"/>
    </row>
    <row r="338" ht="13.5" customHeight="1">
      <c r="I338" s="11"/>
    </row>
    <row r="339" ht="13.5" customHeight="1">
      <c r="I339" s="11"/>
    </row>
    <row r="340" ht="13.5" customHeight="1">
      <c r="I340" s="11"/>
    </row>
    <row r="341" ht="13.5" customHeight="1">
      <c r="I341" s="11"/>
    </row>
    <row r="342" ht="13.5" customHeight="1">
      <c r="I342" s="11"/>
    </row>
    <row r="343" ht="13.5" customHeight="1">
      <c r="I343" s="11"/>
    </row>
    <row r="344" ht="13.5" customHeight="1">
      <c r="I344" s="11"/>
    </row>
    <row r="345" ht="13.5" customHeight="1">
      <c r="I345" s="11"/>
    </row>
    <row r="346" ht="13.5" customHeight="1">
      <c r="I346" s="11"/>
    </row>
    <row r="347" ht="13.5" customHeight="1">
      <c r="I347" s="11"/>
    </row>
    <row r="348" ht="13.5" customHeight="1">
      <c r="I348" s="11"/>
    </row>
    <row r="349" ht="13.5" customHeight="1">
      <c r="I349" s="11"/>
    </row>
    <row r="350" ht="13.5" customHeight="1">
      <c r="I350" s="11"/>
    </row>
    <row r="351" ht="13.5" customHeight="1">
      <c r="I351" s="11"/>
    </row>
    <row r="352" ht="13.5" customHeight="1">
      <c r="I352" s="11"/>
    </row>
    <row r="353" ht="13.5" customHeight="1">
      <c r="I353" s="11"/>
    </row>
    <row r="354" ht="13.5" customHeight="1">
      <c r="I354" s="11"/>
    </row>
    <row r="355" ht="13.5" customHeight="1">
      <c r="I355" s="11"/>
    </row>
    <row r="356" ht="13.5" customHeight="1">
      <c r="I356" s="11"/>
    </row>
    <row r="357" ht="13.5" customHeight="1">
      <c r="I357" s="11"/>
    </row>
    <row r="358" ht="13.5" customHeight="1">
      <c r="I358" s="11"/>
    </row>
    <row r="359" ht="13.5" customHeight="1">
      <c r="I359" s="11"/>
    </row>
    <row r="360" ht="13.5" customHeight="1">
      <c r="I360" s="11"/>
    </row>
    <row r="361" ht="13.5" customHeight="1">
      <c r="I361" s="11"/>
    </row>
    <row r="362" ht="13.5" customHeight="1">
      <c r="I362" s="11"/>
    </row>
    <row r="363" ht="13.5" customHeight="1">
      <c r="I363" s="11"/>
    </row>
    <row r="364" ht="13.5" customHeight="1">
      <c r="I364" s="11"/>
    </row>
    <row r="365" ht="13.5" customHeight="1">
      <c r="I365" s="11"/>
    </row>
    <row r="366" ht="13.5" customHeight="1">
      <c r="I366" s="11"/>
    </row>
    <row r="367" ht="13.5" customHeight="1">
      <c r="I367" s="11"/>
    </row>
    <row r="368" ht="13.5" customHeight="1">
      <c r="I368" s="11"/>
    </row>
    <row r="369" ht="13.5" customHeight="1">
      <c r="I369" s="11"/>
    </row>
    <row r="370" ht="13.5" customHeight="1">
      <c r="I370" s="11"/>
    </row>
    <row r="371" ht="13.5" customHeight="1">
      <c r="I371" s="11"/>
    </row>
    <row r="372" ht="13.5" customHeight="1">
      <c r="I372" s="11"/>
    </row>
    <row r="373" ht="13.5" customHeight="1">
      <c r="I373" s="11"/>
    </row>
    <row r="374" ht="13.5" customHeight="1">
      <c r="I374" s="11"/>
    </row>
    <row r="375" ht="13.5" customHeight="1">
      <c r="I375" s="11"/>
    </row>
    <row r="376" ht="13.5" customHeight="1">
      <c r="I376" s="11"/>
    </row>
    <row r="377" ht="13.5" customHeight="1">
      <c r="I377" s="11"/>
    </row>
    <row r="378" ht="13.5" customHeight="1">
      <c r="I378" s="11"/>
    </row>
    <row r="379" ht="13.5" customHeight="1">
      <c r="I379" s="11"/>
    </row>
    <row r="380" ht="13.5" customHeight="1">
      <c r="I380" s="11"/>
    </row>
    <row r="381" ht="13.5" customHeight="1">
      <c r="I381" s="11"/>
    </row>
    <row r="382" ht="13.5" customHeight="1">
      <c r="I382" s="11"/>
    </row>
    <row r="383" ht="13.5" customHeight="1">
      <c r="I383" s="11"/>
    </row>
    <row r="384" ht="13.5" customHeight="1">
      <c r="I384" s="11"/>
    </row>
    <row r="385" ht="13.5" customHeight="1">
      <c r="I385" s="11"/>
    </row>
    <row r="386" ht="13.5" customHeight="1">
      <c r="I386" s="11"/>
    </row>
    <row r="387" ht="13.5" customHeight="1">
      <c r="I387" s="11"/>
    </row>
    <row r="388" ht="13.5" customHeight="1">
      <c r="I388" s="11"/>
    </row>
    <row r="389" ht="13.5" customHeight="1">
      <c r="I389" s="11"/>
    </row>
    <row r="390" ht="13.5" customHeight="1">
      <c r="I390" s="11"/>
    </row>
    <row r="391" ht="13.5" customHeight="1">
      <c r="I391" s="11"/>
    </row>
    <row r="392" ht="13.5" customHeight="1">
      <c r="I392" s="11"/>
    </row>
    <row r="393" ht="13.5" customHeight="1">
      <c r="I393" s="11"/>
    </row>
    <row r="394" ht="13.5" customHeight="1">
      <c r="I394" s="11"/>
    </row>
    <row r="395" ht="13.5" customHeight="1">
      <c r="I395" s="11"/>
    </row>
    <row r="396" ht="13.5" customHeight="1">
      <c r="I396" s="11"/>
    </row>
    <row r="397" ht="13.5" customHeight="1">
      <c r="I397" s="11"/>
    </row>
    <row r="398" ht="13.5" customHeight="1">
      <c r="I398" s="11"/>
    </row>
    <row r="399" ht="13.5" customHeight="1">
      <c r="I399" s="11"/>
    </row>
    <row r="400" ht="13.5" customHeight="1">
      <c r="I400" s="11"/>
    </row>
    <row r="401" ht="13.5" customHeight="1">
      <c r="I401" s="11"/>
    </row>
    <row r="402" ht="13.5" customHeight="1">
      <c r="I402" s="11"/>
    </row>
    <row r="403" ht="13.5" customHeight="1">
      <c r="I403" s="11"/>
    </row>
    <row r="404" ht="13.5" customHeight="1">
      <c r="I404" s="11"/>
    </row>
    <row r="405" ht="13.5" customHeight="1">
      <c r="I405" s="11"/>
    </row>
    <row r="406" ht="13.5" customHeight="1">
      <c r="I406" s="11"/>
    </row>
    <row r="407" ht="13.5" customHeight="1">
      <c r="I407" s="11"/>
    </row>
    <row r="408" ht="13.5" customHeight="1">
      <c r="I408" s="11"/>
    </row>
    <row r="409" ht="13.5" customHeight="1">
      <c r="I409" s="11"/>
    </row>
    <row r="410" ht="13.5" customHeight="1">
      <c r="I410" s="11"/>
    </row>
    <row r="411" ht="13.5" customHeight="1">
      <c r="I411" s="11"/>
    </row>
    <row r="412" ht="13.5" customHeight="1">
      <c r="I412" s="11"/>
    </row>
    <row r="413" ht="13.5" customHeight="1">
      <c r="I413" s="11"/>
    </row>
    <row r="414" ht="13.5" customHeight="1">
      <c r="I414" s="11"/>
    </row>
    <row r="415" ht="13.5" customHeight="1">
      <c r="I415" s="11"/>
    </row>
    <row r="416" ht="13.5" customHeight="1">
      <c r="I416" s="11"/>
    </row>
    <row r="417" ht="13.5" customHeight="1">
      <c r="I417" s="11"/>
    </row>
    <row r="418" ht="13.5" customHeight="1">
      <c r="I418" s="11"/>
    </row>
    <row r="419" ht="13.5" customHeight="1">
      <c r="I419" s="11"/>
    </row>
    <row r="420" ht="13.5" customHeight="1">
      <c r="I420" s="11"/>
    </row>
    <row r="421" ht="13.5" customHeight="1">
      <c r="I421" s="11"/>
    </row>
    <row r="422" ht="13.5" customHeight="1">
      <c r="I422" s="11"/>
    </row>
    <row r="423" ht="13.5" customHeight="1">
      <c r="I423" s="11"/>
    </row>
    <row r="424" ht="13.5" customHeight="1">
      <c r="I424" s="11"/>
    </row>
    <row r="425" ht="13.5" customHeight="1">
      <c r="I425" s="11"/>
    </row>
    <row r="426" ht="13.5" customHeight="1">
      <c r="I426" s="11"/>
    </row>
    <row r="427" ht="13.5" customHeight="1">
      <c r="I427" s="11"/>
    </row>
    <row r="428" ht="13.5" customHeight="1">
      <c r="I428" s="11"/>
    </row>
    <row r="429" ht="13.5" customHeight="1">
      <c r="I429" s="11"/>
    </row>
    <row r="430" ht="13.5" customHeight="1">
      <c r="I430" s="11"/>
    </row>
    <row r="431" ht="13.5" customHeight="1">
      <c r="I431" s="11"/>
    </row>
    <row r="432" ht="13.5" customHeight="1">
      <c r="I432" s="11"/>
    </row>
    <row r="433" ht="13.5" customHeight="1">
      <c r="I433" s="11"/>
    </row>
    <row r="434" ht="13.5" customHeight="1">
      <c r="I434" s="11"/>
    </row>
    <row r="435" ht="13.5" customHeight="1">
      <c r="I435" s="11"/>
    </row>
    <row r="436" ht="13.5" customHeight="1">
      <c r="I436" s="11"/>
    </row>
    <row r="437" ht="13.5" customHeight="1">
      <c r="I437" s="11"/>
    </row>
    <row r="438" ht="13.5" customHeight="1">
      <c r="I438" s="11"/>
    </row>
    <row r="439" ht="13.5" customHeight="1">
      <c r="I439" s="11"/>
    </row>
    <row r="440" ht="13.5" customHeight="1">
      <c r="I440" s="11"/>
    </row>
    <row r="441" ht="13.5" customHeight="1">
      <c r="I441" s="11"/>
    </row>
    <row r="442" ht="13.5" customHeight="1">
      <c r="I442" s="11"/>
    </row>
    <row r="443" ht="13.5" customHeight="1">
      <c r="I443" s="11"/>
    </row>
    <row r="444" ht="13.5" customHeight="1">
      <c r="I444" s="11"/>
    </row>
    <row r="445" ht="13.5" customHeight="1">
      <c r="I445" s="11"/>
    </row>
    <row r="446" ht="13.5" customHeight="1">
      <c r="I446" s="11"/>
    </row>
    <row r="447" ht="13.5" customHeight="1">
      <c r="I447" s="11"/>
    </row>
    <row r="448" ht="13.5" customHeight="1">
      <c r="I448" s="11"/>
    </row>
    <row r="449" ht="13.5" customHeight="1">
      <c r="I449" s="11"/>
    </row>
    <row r="450" ht="13.5" customHeight="1">
      <c r="I450" s="11"/>
    </row>
    <row r="451" ht="13.5" customHeight="1">
      <c r="I451" s="11"/>
    </row>
    <row r="452" ht="13.5" customHeight="1">
      <c r="I452" s="11"/>
    </row>
    <row r="453" ht="13.5" customHeight="1">
      <c r="I453" s="11"/>
    </row>
    <row r="454" ht="13.5" customHeight="1">
      <c r="I454" s="11"/>
    </row>
    <row r="455" ht="13.5" customHeight="1">
      <c r="I455" s="11"/>
    </row>
    <row r="456" ht="13.5" customHeight="1">
      <c r="I456" s="11"/>
    </row>
    <row r="457" ht="13.5" customHeight="1">
      <c r="I457" s="11"/>
    </row>
    <row r="458" ht="13.5" customHeight="1">
      <c r="I458" s="11"/>
    </row>
    <row r="459" ht="13.5" customHeight="1">
      <c r="I459" s="11"/>
    </row>
    <row r="460" ht="13.5" customHeight="1">
      <c r="I460" s="11"/>
    </row>
    <row r="461" ht="13.5" customHeight="1">
      <c r="I461" s="11"/>
    </row>
    <row r="462" ht="13.5" customHeight="1">
      <c r="I462" s="11"/>
    </row>
    <row r="463" ht="13.5" customHeight="1">
      <c r="I463" s="11"/>
    </row>
    <row r="464" ht="13.5" customHeight="1">
      <c r="I464" s="11"/>
    </row>
    <row r="465" ht="13.5" customHeight="1">
      <c r="I465" s="11"/>
    </row>
    <row r="466" ht="13.5" customHeight="1">
      <c r="I466" s="11"/>
    </row>
    <row r="467" ht="13.5" customHeight="1">
      <c r="I467" s="11"/>
    </row>
    <row r="468" ht="13.5" customHeight="1">
      <c r="I468" s="11"/>
    </row>
    <row r="469" ht="13.5" customHeight="1">
      <c r="I469" s="11"/>
    </row>
    <row r="470" ht="13.5" customHeight="1">
      <c r="I470" s="11"/>
    </row>
    <row r="471" ht="13.5" customHeight="1">
      <c r="I471" s="11"/>
    </row>
    <row r="472" ht="13.5" customHeight="1">
      <c r="I472" s="11"/>
    </row>
    <row r="473" ht="13.5" customHeight="1">
      <c r="I473" s="11"/>
    </row>
    <row r="474" ht="13.5" customHeight="1">
      <c r="I474" s="11"/>
    </row>
    <row r="475" ht="13.5" customHeight="1">
      <c r="I475" s="11"/>
    </row>
    <row r="476" ht="13.5" customHeight="1">
      <c r="I476" s="11"/>
    </row>
    <row r="477" ht="13.5" customHeight="1">
      <c r="I477" s="11"/>
    </row>
    <row r="478" ht="13.5" customHeight="1">
      <c r="I478" s="11"/>
    </row>
    <row r="479" ht="13.5" customHeight="1">
      <c r="I479" s="11"/>
    </row>
    <row r="480" ht="13.5" customHeight="1">
      <c r="I480" s="11"/>
    </row>
    <row r="481" ht="13.5" customHeight="1">
      <c r="I481" s="11"/>
    </row>
    <row r="482" ht="13.5" customHeight="1">
      <c r="I482" s="11"/>
    </row>
    <row r="483" ht="13.5" customHeight="1">
      <c r="I483" s="11"/>
    </row>
    <row r="484" ht="13.5" customHeight="1">
      <c r="I484" s="11"/>
    </row>
    <row r="485" ht="13.5" customHeight="1">
      <c r="I485" s="11"/>
    </row>
    <row r="486" ht="13.5" customHeight="1">
      <c r="I486" s="11"/>
    </row>
    <row r="487" ht="13.5" customHeight="1">
      <c r="I487" s="11"/>
    </row>
    <row r="488" ht="13.5" customHeight="1">
      <c r="I488" s="11"/>
    </row>
    <row r="489" ht="13.5" customHeight="1">
      <c r="I489" s="11"/>
    </row>
    <row r="490" ht="13.5" customHeight="1">
      <c r="I490" s="11"/>
    </row>
    <row r="491" ht="13.5" customHeight="1">
      <c r="I491" s="11"/>
    </row>
    <row r="492" ht="13.5" customHeight="1">
      <c r="I492" s="11"/>
    </row>
    <row r="493" ht="13.5" customHeight="1">
      <c r="I493" s="11"/>
    </row>
    <row r="494" ht="13.5" customHeight="1">
      <c r="I494" s="11"/>
    </row>
    <row r="495" ht="13.5" customHeight="1">
      <c r="I495" s="11"/>
    </row>
    <row r="496" ht="13.5" customHeight="1">
      <c r="I496" s="11"/>
    </row>
    <row r="497" ht="13.5" customHeight="1">
      <c r="I497" s="11"/>
    </row>
    <row r="498" ht="13.5" customHeight="1">
      <c r="I498" s="11"/>
    </row>
    <row r="499" ht="13.5" customHeight="1">
      <c r="I499" s="11"/>
    </row>
    <row r="500" ht="13.5" customHeight="1">
      <c r="I500" s="11"/>
    </row>
    <row r="501" ht="13.5" customHeight="1">
      <c r="I501" s="11"/>
    </row>
    <row r="502" ht="13.5" customHeight="1">
      <c r="I502" s="11"/>
    </row>
    <row r="503" ht="13.5" customHeight="1">
      <c r="I503" s="11"/>
    </row>
    <row r="504" ht="13.5" customHeight="1">
      <c r="I504" s="11"/>
    </row>
    <row r="505" ht="13.5" customHeight="1">
      <c r="I505" s="11"/>
    </row>
    <row r="506" ht="13.5" customHeight="1">
      <c r="I506" s="11"/>
    </row>
    <row r="507" ht="13.5" customHeight="1">
      <c r="I507" s="11"/>
    </row>
    <row r="508" ht="13.5" customHeight="1">
      <c r="I508" s="11"/>
    </row>
    <row r="509" ht="13.5" customHeight="1">
      <c r="I509" s="11"/>
    </row>
    <row r="510" ht="13.5" customHeight="1">
      <c r="I510" s="11"/>
    </row>
    <row r="511" ht="13.5" customHeight="1">
      <c r="I511" s="11"/>
    </row>
    <row r="512" ht="13.5" customHeight="1">
      <c r="I512" s="11"/>
    </row>
    <row r="513" ht="13.5" customHeight="1">
      <c r="I513" s="11"/>
    </row>
    <row r="514" ht="13.5" customHeight="1">
      <c r="I514" s="11"/>
    </row>
    <row r="515" ht="13.5" customHeight="1">
      <c r="I515" s="11"/>
    </row>
    <row r="516" ht="13.5" customHeight="1">
      <c r="I516" s="11"/>
    </row>
    <row r="517" ht="13.5" customHeight="1">
      <c r="I517" s="11"/>
    </row>
    <row r="518" ht="13.5" customHeight="1">
      <c r="I518" s="11"/>
    </row>
    <row r="519" ht="13.5" customHeight="1">
      <c r="I519" s="11"/>
    </row>
    <row r="520" ht="13.5" customHeight="1">
      <c r="I520" s="11"/>
    </row>
    <row r="521" ht="13.5" customHeight="1">
      <c r="I521" s="11"/>
    </row>
    <row r="522" ht="13.5" customHeight="1">
      <c r="I522" s="11"/>
    </row>
    <row r="523" ht="13.5" customHeight="1">
      <c r="I523" s="11"/>
    </row>
    <row r="524" ht="13.5" customHeight="1">
      <c r="I524" s="11"/>
    </row>
    <row r="525" ht="13.5" customHeight="1">
      <c r="I525" s="11"/>
    </row>
    <row r="526" ht="13.5" customHeight="1">
      <c r="I526" s="11"/>
    </row>
    <row r="527" ht="13.5" customHeight="1">
      <c r="I527" s="11"/>
    </row>
    <row r="528" ht="13.5" customHeight="1">
      <c r="I528" s="11"/>
    </row>
    <row r="529" ht="13.5" customHeight="1">
      <c r="I529" s="11"/>
    </row>
    <row r="530" ht="13.5" customHeight="1">
      <c r="I530" s="11"/>
    </row>
    <row r="531" ht="13.5" customHeight="1">
      <c r="I531" s="11"/>
    </row>
    <row r="532" ht="13.5" customHeight="1">
      <c r="I532" s="11"/>
    </row>
    <row r="533" ht="13.5" customHeight="1">
      <c r="I533" s="11"/>
    </row>
    <row r="534" ht="13.5" customHeight="1">
      <c r="I534" s="11"/>
    </row>
    <row r="535" ht="13.5" customHeight="1">
      <c r="I535" s="11"/>
    </row>
    <row r="536" ht="13.5" customHeight="1">
      <c r="I536" s="11"/>
    </row>
    <row r="537" ht="13.5" customHeight="1">
      <c r="I537" s="11"/>
    </row>
    <row r="538" ht="13.5" customHeight="1">
      <c r="I538" s="11"/>
    </row>
    <row r="539" ht="13.5" customHeight="1">
      <c r="I539" s="11"/>
    </row>
    <row r="540" ht="13.5" customHeight="1">
      <c r="I540" s="11"/>
    </row>
    <row r="541" ht="13.5" customHeight="1">
      <c r="I541" s="11"/>
    </row>
    <row r="542" ht="13.5" customHeight="1">
      <c r="I542" s="11"/>
    </row>
    <row r="543" ht="13.5" customHeight="1">
      <c r="I543" s="11"/>
    </row>
    <row r="544" ht="13.5" customHeight="1">
      <c r="I544" s="11"/>
    </row>
    <row r="545" ht="13.5" customHeight="1">
      <c r="I545" s="11"/>
    </row>
    <row r="546" ht="13.5" customHeight="1">
      <c r="I546" s="11"/>
    </row>
    <row r="547" ht="13.5" customHeight="1">
      <c r="I547" s="11"/>
    </row>
    <row r="548" ht="13.5" customHeight="1">
      <c r="I548" s="11"/>
    </row>
    <row r="549" ht="13.5" customHeight="1">
      <c r="I549" s="11"/>
    </row>
    <row r="550" ht="13.5" customHeight="1">
      <c r="I550" s="11"/>
    </row>
    <row r="551" ht="13.5" customHeight="1">
      <c r="I551" s="11"/>
    </row>
    <row r="552" ht="13.5" customHeight="1">
      <c r="I552" s="11"/>
    </row>
    <row r="553" ht="13.5" customHeight="1">
      <c r="I553" s="11"/>
    </row>
    <row r="554" ht="13.5" customHeight="1">
      <c r="I554" s="11"/>
    </row>
    <row r="555" ht="13.5" customHeight="1">
      <c r="I555" s="11"/>
    </row>
    <row r="556" ht="13.5" customHeight="1">
      <c r="I556" s="11"/>
    </row>
    <row r="557" ht="13.5" customHeight="1">
      <c r="I557" s="11"/>
    </row>
    <row r="558" ht="13.5" customHeight="1">
      <c r="I558" s="11"/>
    </row>
    <row r="559" ht="13.5" customHeight="1">
      <c r="I559" s="11"/>
    </row>
    <row r="560" ht="13.5" customHeight="1">
      <c r="I560" s="11"/>
    </row>
    <row r="561" ht="13.5" customHeight="1">
      <c r="I561" s="11"/>
    </row>
    <row r="562" ht="13.5" customHeight="1">
      <c r="I562" s="11"/>
    </row>
    <row r="563" ht="13.5" customHeight="1">
      <c r="I563" s="11"/>
    </row>
    <row r="564" ht="13.5" customHeight="1">
      <c r="I564" s="11"/>
    </row>
    <row r="565" ht="13.5" customHeight="1">
      <c r="I565" s="11"/>
    </row>
    <row r="566" ht="13.5" customHeight="1">
      <c r="I566" s="11"/>
    </row>
    <row r="567" ht="13.5" customHeight="1">
      <c r="I567" s="11"/>
    </row>
    <row r="568" ht="13.5" customHeight="1">
      <c r="I568" s="11"/>
    </row>
    <row r="569" ht="13.5" customHeight="1">
      <c r="I569" s="11"/>
    </row>
    <row r="570" ht="13.5" customHeight="1">
      <c r="I570" s="11"/>
    </row>
    <row r="571" ht="13.5" customHeight="1">
      <c r="I571" s="11"/>
    </row>
    <row r="572" ht="13.5" customHeight="1">
      <c r="I572" s="11"/>
    </row>
    <row r="573" ht="13.5" customHeight="1">
      <c r="I573" s="11"/>
    </row>
    <row r="574" ht="13.5" customHeight="1">
      <c r="I574" s="11"/>
    </row>
    <row r="575" ht="13.5" customHeight="1">
      <c r="I575" s="11"/>
    </row>
    <row r="576" ht="13.5" customHeight="1">
      <c r="I576" s="11"/>
    </row>
    <row r="577" ht="13.5" customHeight="1">
      <c r="I577" s="11"/>
    </row>
    <row r="578" ht="13.5" customHeight="1">
      <c r="I578" s="11"/>
    </row>
    <row r="579" ht="13.5" customHeight="1">
      <c r="I579" s="11"/>
    </row>
    <row r="580" ht="13.5" customHeight="1">
      <c r="I580" s="11"/>
    </row>
    <row r="581" ht="13.5" customHeight="1">
      <c r="I581" s="11"/>
    </row>
    <row r="582" ht="13.5" customHeight="1">
      <c r="I582" s="11"/>
    </row>
    <row r="583" ht="13.5" customHeight="1">
      <c r="I583" s="11"/>
    </row>
    <row r="584" ht="13.5" customHeight="1">
      <c r="I584" s="11"/>
    </row>
    <row r="585" ht="13.5" customHeight="1">
      <c r="I585" s="11"/>
    </row>
    <row r="586" ht="13.5" customHeight="1">
      <c r="I586" s="11"/>
    </row>
    <row r="587" ht="13.5" customHeight="1">
      <c r="I587" s="11"/>
    </row>
    <row r="588" ht="13.5" customHeight="1">
      <c r="I588" s="11"/>
    </row>
    <row r="589" ht="13.5" customHeight="1">
      <c r="I589" s="11"/>
    </row>
    <row r="590" ht="13.5" customHeight="1">
      <c r="I590" s="11"/>
    </row>
    <row r="591" ht="13.5" customHeight="1">
      <c r="I591" s="11"/>
    </row>
    <row r="592" ht="13.5" customHeight="1">
      <c r="I592" s="11"/>
    </row>
    <row r="593" ht="13.5" customHeight="1">
      <c r="I593" s="11"/>
    </row>
    <row r="594" ht="13.5" customHeight="1">
      <c r="I594" s="11"/>
    </row>
    <row r="595" ht="13.5" customHeight="1">
      <c r="I595" s="11"/>
    </row>
    <row r="596" ht="13.5" customHeight="1">
      <c r="I596" s="11"/>
    </row>
    <row r="597" ht="13.5" customHeight="1">
      <c r="I597" s="11"/>
    </row>
    <row r="598" ht="13.5" customHeight="1">
      <c r="I598" s="11"/>
    </row>
    <row r="599" ht="13.5" customHeight="1">
      <c r="I599" s="11"/>
    </row>
    <row r="600" ht="13.5" customHeight="1">
      <c r="I600" s="11"/>
    </row>
    <row r="601" ht="13.5" customHeight="1">
      <c r="I601" s="11"/>
    </row>
    <row r="602" ht="13.5" customHeight="1">
      <c r="I602" s="11"/>
    </row>
    <row r="603" ht="13.5" customHeight="1">
      <c r="I603" s="11"/>
    </row>
    <row r="604" ht="13.5" customHeight="1">
      <c r="I604" s="11"/>
    </row>
    <row r="605" ht="13.5" customHeight="1">
      <c r="I605" s="11"/>
    </row>
    <row r="606" ht="13.5" customHeight="1">
      <c r="I606" s="11"/>
    </row>
    <row r="607" ht="13.5" customHeight="1">
      <c r="I607" s="11"/>
    </row>
    <row r="608" ht="13.5" customHeight="1">
      <c r="I608" s="11"/>
    </row>
    <row r="609" ht="13.5" customHeight="1">
      <c r="I609" s="11"/>
    </row>
    <row r="610" ht="13.5" customHeight="1">
      <c r="I610" s="11"/>
    </row>
    <row r="611" ht="13.5" customHeight="1">
      <c r="I611" s="11"/>
    </row>
    <row r="612" ht="13.5" customHeight="1">
      <c r="I612" s="11"/>
    </row>
    <row r="613" ht="13.5" customHeight="1">
      <c r="I613" s="11"/>
    </row>
    <row r="614" ht="13.5" customHeight="1">
      <c r="I614" s="11"/>
    </row>
    <row r="615" ht="13.5" customHeight="1">
      <c r="I615" s="11"/>
    </row>
    <row r="616" ht="13.5" customHeight="1">
      <c r="I616" s="11"/>
    </row>
    <row r="617" ht="13.5" customHeight="1">
      <c r="I617" s="11"/>
    </row>
    <row r="618" ht="13.5" customHeight="1">
      <c r="I618" s="11"/>
    </row>
    <row r="619" ht="13.5" customHeight="1">
      <c r="I619" s="11"/>
    </row>
    <row r="620" ht="13.5" customHeight="1">
      <c r="I620" s="11"/>
    </row>
    <row r="621" ht="13.5" customHeight="1">
      <c r="I621" s="11"/>
    </row>
    <row r="622" ht="13.5" customHeight="1">
      <c r="I622" s="11"/>
    </row>
    <row r="623" ht="13.5" customHeight="1">
      <c r="I623" s="11"/>
    </row>
    <row r="624" ht="13.5" customHeight="1">
      <c r="I624" s="11"/>
    </row>
    <row r="625" ht="13.5" customHeight="1">
      <c r="I625" s="11"/>
    </row>
    <row r="626" ht="13.5" customHeight="1">
      <c r="I626" s="11"/>
    </row>
    <row r="627" ht="13.5" customHeight="1">
      <c r="I627" s="11"/>
    </row>
    <row r="628" ht="13.5" customHeight="1">
      <c r="I628" s="11"/>
    </row>
    <row r="629" ht="13.5" customHeight="1">
      <c r="I629" s="11"/>
    </row>
    <row r="630" ht="13.5" customHeight="1">
      <c r="I630" s="11"/>
    </row>
    <row r="631" ht="13.5" customHeight="1">
      <c r="I631" s="11"/>
    </row>
    <row r="632" ht="13.5" customHeight="1">
      <c r="I632" s="11"/>
    </row>
    <row r="633" ht="13.5" customHeight="1">
      <c r="I633" s="11"/>
    </row>
    <row r="634" ht="13.5" customHeight="1">
      <c r="I634" s="11"/>
    </row>
    <row r="635" ht="13.5" customHeight="1">
      <c r="I635" s="11"/>
    </row>
    <row r="636" ht="13.5" customHeight="1">
      <c r="I636" s="11"/>
    </row>
    <row r="637" ht="13.5" customHeight="1">
      <c r="I637" s="11"/>
    </row>
    <row r="638" ht="13.5" customHeight="1">
      <c r="I638" s="11"/>
    </row>
    <row r="639" ht="13.5" customHeight="1">
      <c r="I639" s="11"/>
    </row>
    <row r="640" ht="13.5" customHeight="1">
      <c r="I640" s="11"/>
    </row>
    <row r="641" ht="13.5" customHeight="1">
      <c r="I641" s="11"/>
    </row>
    <row r="642" ht="13.5" customHeight="1">
      <c r="I642" s="11"/>
    </row>
    <row r="643" ht="13.5" customHeight="1">
      <c r="I643" s="11"/>
    </row>
    <row r="644" ht="13.5" customHeight="1">
      <c r="I644" s="11"/>
    </row>
    <row r="645" ht="13.5" customHeight="1">
      <c r="I645" s="11"/>
    </row>
    <row r="646" ht="13.5" customHeight="1">
      <c r="I646" s="11"/>
    </row>
    <row r="647" ht="13.5" customHeight="1">
      <c r="I647" s="11"/>
    </row>
    <row r="648" ht="13.5" customHeight="1">
      <c r="I648" s="11"/>
    </row>
    <row r="649" ht="13.5" customHeight="1">
      <c r="I649" s="11"/>
    </row>
    <row r="650" ht="13.5" customHeight="1">
      <c r="I650" s="11"/>
    </row>
    <row r="651" ht="13.5" customHeight="1">
      <c r="I651" s="11"/>
    </row>
    <row r="652" ht="13.5" customHeight="1">
      <c r="I652" s="11"/>
    </row>
    <row r="653" ht="13.5" customHeight="1">
      <c r="I653" s="11"/>
    </row>
    <row r="654" ht="13.5" customHeight="1">
      <c r="I654" s="11"/>
    </row>
    <row r="655" ht="13.5" customHeight="1">
      <c r="I655" s="11"/>
    </row>
    <row r="656" ht="13.5" customHeight="1">
      <c r="I656" s="11"/>
    </row>
    <row r="657" ht="13.5" customHeight="1">
      <c r="I657" s="11"/>
    </row>
    <row r="658" ht="13.5" customHeight="1">
      <c r="I658" s="11"/>
    </row>
    <row r="659" ht="13.5" customHeight="1">
      <c r="I659" s="11"/>
    </row>
    <row r="660" ht="13.5" customHeight="1">
      <c r="I660" s="11"/>
    </row>
    <row r="661" ht="13.5" customHeight="1">
      <c r="I661" s="11"/>
    </row>
    <row r="662" ht="13.5" customHeight="1">
      <c r="I662" s="11"/>
    </row>
    <row r="663" ht="13.5" customHeight="1">
      <c r="I663" s="11"/>
    </row>
    <row r="664" ht="13.5" customHeight="1">
      <c r="I664" s="11"/>
    </row>
    <row r="665" ht="13.5" customHeight="1">
      <c r="I665" s="11"/>
    </row>
    <row r="666" ht="13.5" customHeight="1">
      <c r="I666" s="11"/>
    </row>
    <row r="667" ht="13.5" customHeight="1">
      <c r="I667" s="11"/>
    </row>
    <row r="668" ht="13.5" customHeight="1">
      <c r="I668" s="11"/>
    </row>
    <row r="669" ht="13.5" customHeight="1">
      <c r="I669" s="11"/>
    </row>
    <row r="670" ht="13.5" customHeight="1">
      <c r="I670" s="11"/>
    </row>
    <row r="671" ht="13.5" customHeight="1">
      <c r="I671" s="11"/>
    </row>
    <row r="672" ht="13.5" customHeight="1">
      <c r="I672" s="11"/>
    </row>
    <row r="673" ht="13.5" customHeight="1">
      <c r="I673" s="11"/>
    </row>
    <row r="674" ht="13.5" customHeight="1">
      <c r="I674" s="11"/>
    </row>
    <row r="675" ht="13.5" customHeight="1">
      <c r="I675" s="11"/>
    </row>
    <row r="676" ht="13.5" customHeight="1">
      <c r="I676" s="11"/>
    </row>
    <row r="677" ht="13.5" customHeight="1">
      <c r="I677" s="11"/>
    </row>
    <row r="678" ht="13.5" customHeight="1">
      <c r="I678" s="11"/>
    </row>
    <row r="679" ht="13.5" customHeight="1">
      <c r="I679" s="11"/>
    </row>
    <row r="680" ht="13.5" customHeight="1">
      <c r="I680" s="11"/>
    </row>
    <row r="681" ht="13.5" customHeight="1">
      <c r="I681" s="11"/>
    </row>
    <row r="682" ht="13.5" customHeight="1">
      <c r="I682" s="11"/>
    </row>
    <row r="683" ht="13.5" customHeight="1">
      <c r="I683" s="11"/>
    </row>
    <row r="684" ht="13.5" customHeight="1">
      <c r="I684" s="11"/>
    </row>
    <row r="685" ht="13.5" customHeight="1">
      <c r="I685" s="11"/>
    </row>
    <row r="686" ht="13.5" customHeight="1">
      <c r="I686" s="11"/>
    </row>
    <row r="687" ht="13.5" customHeight="1">
      <c r="I687" s="11"/>
    </row>
    <row r="688" ht="13.5" customHeight="1">
      <c r="I688" s="11"/>
    </row>
    <row r="689" ht="13.5" customHeight="1">
      <c r="I689" s="11"/>
    </row>
    <row r="690" ht="13.5" customHeight="1">
      <c r="I690" s="11"/>
    </row>
    <row r="691" ht="13.5" customHeight="1">
      <c r="I691" s="11"/>
    </row>
    <row r="692" ht="13.5" customHeight="1">
      <c r="I692" s="11"/>
    </row>
    <row r="693" ht="13.5" customHeight="1">
      <c r="I693" s="11"/>
    </row>
    <row r="694" ht="13.5" customHeight="1">
      <c r="I694" s="11"/>
    </row>
    <row r="695" ht="13.5" customHeight="1">
      <c r="I695" s="11"/>
    </row>
    <row r="696" ht="13.5" customHeight="1">
      <c r="I696" s="11"/>
    </row>
    <row r="697" ht="13.5" customHeight="1">
      <c r="I697" s="11"/>
    </row>
    <row r="698" ht="13.5" customHeight="1">
      <c r="I698" s="11"/>
    </row>
    <row r="699" ht="13.5" customHeight="1">
      <c r="I699" s="11"/>
    </row>
    <row r="700" ht="13.5" customHeight="1">
      <c r="I700" s="11"/>
    </row>
    <row r="701" ht="13.5" customHeight="1">
      <c r="I701" s="11"/>
    </row>
    <row r="702" ht="13.5" customHeight="1">
      <c r="I702" s="11"/>
    </row>
    <row r="703" ht="13.5" customHeight="1">
      <c r="I703" s="11"/>
    </row>
    <row r="704" ht="13.5" customHeight="1">
      <c r="I704" s="11"/>
    </row>
    <row r="705" ht="13.5" customHeight="1">
      <c r="I705" s="11"/>
    </row>
    <row r="706" ht="13.5" customHeight="1">
      <c r="I706" s="11"/>
    </row>
    <row r="707" ht="13.5" customHeight="1">
      <c r="I707" s="11"/>
    </row>
    <row r="708" ht="13.5" customHeight="1">
      <c r="I708" s="11"/>
    </row>
    <row r="709" ht="13.5" customHeight="1">
      <c r="I709" s="11"/>
    </row>
    <row r="710" ht="13.5" customHeight="1">
      <c r="I710" s="11"/>
    </row>
    <row r="711" ht="13.5" customHeight="1">
      <c r="I711" s="11"/>
    </row>
    <row r="712" ht="13.5" customHeight="1">
      <c r="I712" s="11"/>
    </row>
    <row r="713" ht="13.5" customHeight="1">
      <c r="I713" s="11"/>
    </row>
    <row r="714" ht="13.5" customHeight="1">
      <c r="I714" s="11"/>
    </row>
    <row r="715" ht="13.5" customHeight="1">
      <c r="I715" s="11"/>
    </row>
    <row r="716" ht="13.5" customHeight="1">
      <c r="I716" s="11"/>
    </row>
    <row r="717" ht="13.5" customHeight="1">
      <c r="I717" s="11"/>
    </row>
    <row r="718" ht="13.5" customHeight="1">
      <c r="I718" s="11"/>
    </row>
    <row r="719" ht="13.5" customHeight="1">
      <c r="I719" s="11"/>
    </row>
    <row r="720" ht="13.5" customHeight="1">
      <c r="I720" s="11"/>
    </row>
    <row r="721" ht="13.5" customHeight="1">
      <c r="I721" s="11"/>
    </row>
    <row r="722" ht="13.5" customHeight="1">
      <c r="I722" s="11"/>
    </row>
    <row r="723" ht="13.5" customHeight="1">
      <c r="I723" s="11"/>
    </row>
    <row r="724" ht="13.5" customHeight="1">
      <c r="I724" s="11"/>
    </row>
    <row r="725" ht="13.5" customHeight="1">
      <c r="I725" s="11"/>
    </row>
    <row r="726" ht="13.5" customHeight="1">
      <c r="I726" s="11"/>
    </row>
    <row r="727" ht="13.5" customHeight="1">
      <c r="I727" s="11"/>
    </row>
    <row r="728" ht="13.5" customHeight="1">
      <c r="I728" s="11"/>
    </row>
    <row r="729" ht="13.5" customHeight="1">
      <c r="I729" s="11"/>
    </row>
    <row r="730" ht="13.5" customHeight="1">
      <c r="I730" s="11"/>
    </row>
    <row r="731" ht="13.5" customHeight="1">
      <c r="I731" s="11"/>
    </row>
    <row r="732" ht="13.5" customHeight="1">
      <c r="I732" s="11"/>
    </row>
    <row r="733" ht="13.5" customHeight="1">
      <c r="I733" s="11"/>
    </row>
    <row r="734" ht="13.5" customHeight="1">
      <c r="I734" s="11"/>
    </row>
    <row r="735" ht="13.5" customHeight="1">
      <c r="I735" s="11"/>
    </row>
    <row r="736" ht="13.5" customHeight="1">
      <c r="I736" s="11"/>
    </row>
    <row r="737" ht="13.5" customHeight="1">
      <c r="I737" s="11"/>
    </row>
    <row r="738" ht="13.5" customHeight="1">
      <c r="I738" s="11"/>
    </row>
    <row r="739" ht="13.5" customHeight="1">
      <c r="I739" s="11"/>
    </row>
    <row r="740" ht="13.5" customHeight="1">
      <c r="I740" s="11"/>
    </row>
    <row r="741" ht="13.5" customHeight="1">
      <c r="I741" s="11"/>
    </row>
    <row r="742" ht="13.5" customHeight="1">
      <c r="I742" s="11"/>
    </row>
    <row r="743" ht="13.5" customHeight="1">
      <c r="I743" s="11"/>
    </row>
    <row r="744" ht="13.5" customHeight="1">
      <c r="I744" s="11"/>
    </row>
    <row r="745" ht="13.5" customHeight="1">
      <c r="I745" s="11"/>
    </row>
    <row r="746" ht="13.5" customHeight="1">
      <c r="I746" s="11"/>
    </row>
    <row r="747" ht="13.5" customHeight="1">
      <c r="I747" s="11"/>
    </row>
    <row r="748" ht="13.5" customHeight="1">
      <c r="I748" s="11"/>
    </row>
    <row r="749" ht="13.5" customHeight="1">
      <c r="I749" s="11"/>
    </row>
    <row r="750" ht="13.5" customHeight="1">
      <c r="I750" s="11"/>
    </row>
    <row r="751" ht="13.5" customHeight="1">
      <c r="I751" s="11"/>
    </row>
    <row r="752" ht="13.5" customHeight="1">
      <c r="I752" s="11"/>
    </row>
    <row r="753" ht="13.5" customHeight="1">
      <c r="I753" s="11"/>
    </row>
    <row r="754" ht="13.5" customHeight="1">
      <c r="I754" s="11"/>
    </row>
    <row r="755" ht="13.5" customHeight="1">
      <c r="I755" s="11"/>
    </row>
    <row r="756" ht="13.5" customHeight="1">
      <c r="I756" s="11"/>
    </row>
    <row r="757" ht="13.5" customHeight="1">
      <c r="I757" s="11"/>
    </row>
    <row r="758" ht="13.5" customHeight="1">
      <c r="I758" s="11"/>
    </row>
    <row r="759" ht="13.5" customHeight="1">
      <c r="I759" s="11"/>
    </row>
    <row r="760" ht="13.5" customHeight="1">
      <c r="I760" s="11"/>
    </row>
    <row r="761" ht="13.5" customHeight="1">
      <c r="I761" s="11"/>
    </row>
    <row r="762" ht="13.5" customHeight="1">
      <c r="I762" s="11"/>
    </row>
    <row r="763" ht="13.5" customHeight="1">
      <c r="I763" s="11"/>
    </row>
    <row r="764" ht="13.5" customHeight="1">
      <c r="I764" s="11"/>
    </row>
    <row r="765" ht="13.5" customHeight="1">
      <c r="I765" s="11"/>
    </row>
    <row r="766" ht="13.5" customHeight="1">
      <c r="I766" s="11"/>
    </row>
    <row r="767" ht="13.5" customHeight="1">
      <c r="I767" s="11"/>
    </row>
    <row r="768" ht="13.5" customHeight="1">
      <c r="I768" s="11"/>
    </row>
    <row r="769" ht="13.5" customHeight="1">
      <c r="I769" s="11"/>
    </row>
    <row r="770" ht="13.5" customHeight="1">
      <c r="I770" s="11"/>
    </row>
    <row r="771" ht="13.5" customHeight="1">
      <c r="I771" s="11"/>
    </row>
    <row r="772" ht="13.5" customHeight="1">
      <c r="I772" s="11"/>
    </row>
    <row r="773" ht="13.5" customHeight="1">
      <c r="I773" s="11"/>
    </row>
    <row r="774" ht="13.5" customHeight="1">
      <c r="I774" s="11"/>
    </row>
    <row r="775" ht="13.5" customHeight="1">
      <c r="I775" s="11"/>
    </row>
    <row r="776" ht="13.5" customHeight="1">
      <c r="I776" s="11"/>
    </row>
    <row r="777" ht="13.5" customHeight="1">
      <c r="I777" s="11"/>
    </row>
    <row r="778" ht="13.5" customHeight="1">
      <c r="I778" s="11"/>
    </row>
    <row r="779" ht="13.5" customHeight="1">
      <c r="I779" s="11"/>
    </row>
    <row r="780" ht="13.5" customHeight="1">
      <c r="I780" s="11"/>
    </row>
    <row r="781" ht="13.5" customHeight="1">
      <c r="I781" s="11"/>
    </row>
    <row r="782" ht="13.5" customHeight="1">
      <c r="I782" s="11"/>
    </row>
    <row r="783" ht="13.5" customHeight="1">
      <c r="I783" s="11"/>
    </row>
    <row r="784" ht="13.5" customHeight="1">
      <c r="I784" s="11"/>
    </row>
    <row r="785" ht="13.5" customHeight="1">
      <c r="I785" s="11"/>
    </row>
    <row r="786" ht="13.5" customHeight="1">
      <c r="I786" s="11"/>
    </row>
    <row r="787" ht="13.5" customHeight="1">
      <c r="I787" s="11"/>
    </row>
    <row r="788" ht="13.5" customHeight="1">
      <c r="I788" s="11"/>
    </row>
    <row r="789" ht="13.5" customHeight="1">
      <c r="I789" s="11"/>
    </row>
    <row r="790" ht="13.5" customHeight="1">
      <c r="I790" s="11"/>
    </row>
    <row r="791" ht="13.5" customHeight="1">
      <c r="I791" s="11"/>
    </row>
    <row r="792" ht="13.5" customHeight="1">
      <c r="I792" s="11"/>
    </row>
    <row r="793" ht="13.5" customHeight="1">
      <c r="I793" s="11"/>
    </row>
    <row r="794" ht="13.5" customHeight="1">
      <c r="I794" s="11"/>
    </row>
    <row r="795" ht="13.5" customHeight="1">
      <c r="I795" s="11"/>
    </row>
    <row r="796" ht="13.5" customHeight="1">
      <c r="I796" s="11"/>
    </row>
    <row r="797" ht="13.5" customHeight="1">
      <c r="I797" s="11"/>
    </row>
    <row r="798" ht="13.5" customHeight="1">
      <c r="I798" s="11"/>
    </row>
    <row r="799" ht="13.5" customHeight="1">
      <c r="I799" s="11"/>
    </row>
    <row r="800" ht="13.5" customHeight="1">
      <c r="I800" s="11"/>
    </row>
    <row r="801" ht="13.5" customHeight="1">
      <c r="I801" s="11"/>
    </row>
    <row r="802" ht="13.5" customHeight="1">
      <c r="I802" s="11"/>
    </row>
    <row r="803" ht="13.5" customHeight="1">
      <c r="I803" s="11"/>
    </row>
    <row r="804" ht="13.5" customHeight="1">
      <c r="I804" s="11"/>
    </row>
    <row r="805" ht="13.5" customHeight="1">
      <c r="I805" s="11"/>
    </row>
    <row r="806" ht="13.5" customHeight="1">
      <c r="I806" s="11"/>
    </row>
    <row r="807" ht="13.5" customHeight="1">
      <c r="I807" s="11"/>
    </row>
    <row r="808" ht="13.5" customHeight="1">
      <c r="I808" s="11"/>
    </row>
    <row r="809" ht="13.5" customHeight="1">
      <c r="I809" s="11"/>
    </row>
    <row r="810" ht="13.5" customHeight="1">
      <c r="I810" s="11"/>
    </row>
    <row r="811" ht="13.5" customHeight="1">
      <c r="I811" s="11"/>
    </row>
    <row r="812" ht="13.5" customHeight="1">
      <c r="I812" s="11"/>
    </row>
    <row r="813" ht="13.5" customHeight="1">
      <c r="I813" s="11"/>
    </row>
    <row r="814" ht="13.5" customHeight="1">
      <c r="I814" s="11"/>
    </row>
    <row r="815" ht="13.5" customHeight="1">
      <c r="I815" s="11"/>
    </row>
    <row r="816" ht="13.5" customHeight="1">
      <c r="I816" s="11"/>
    </row>
    <row r="817" ht="13.5" customHeight="1">
      <c r="I817" s="11"/>
    </row>
    <row r="818" ht="13.5" customHeight="1">
      <c r="I818" s="11"/>
    </row>
    <row r="819" ht="13.5" customHeight="1">
      <c r="I819" s="11"/>
    </row>
    <row r="820" ht="13.5" customHeight="1">
      <c r="I820" s="11"/>
    </row>
    <row r="821" ht="13.5" customHeight="1">
      <c r="I821" s="11"/>
    </row>
    <row r="822" ht="13.5" customHeight="1">
      <c r="I822" s="11"/>
    </row>
    <row r="823" ht="13.5" customHeight="1">
      <c r="I823" s="11"/>
    </row>
    <row r="824" ht="13.5" customHeight="1">
      <c r="I824" s="11"/>
    </row>
    <row r="825" ht="13.5" customHeight="1">
      <c r="I825" s="11"/>
    </row>
    <row r="826" ht="13.5" customHeight="1">
      <c r="I826" s="11"/>
    </row>
    <row r="827" ht="13.5" customHeight="1">
      <c r="I827" s="11"/>
    </row>
    <row r="828" ht="13.5" customHeight="1">
      <c r="I828" s="11"/>
    </row>
    <row r="829" ht="13.5" customHeight="1">
      <c r="I829" s="11"/>
    </row>
    <row r="830" ht="13.5" customHeight="1">
      <c r="I830" s="11"/>
    </row>
    <row r="831" ht="13.5" customHeight="1">
      <c r="I831" s="11"/>
    </row>
    <row r="832" ht="13.5" customHeight="1">
      <c r="I832" s="11"/>
    </row>
    <row r="833" ht="13.5" customHeight="1">
      <c r="I833" s="11"/>
    </row>
    <row r="834" ht="13.5" customHeight="1">
      <c r="I834" s="11"/>
    </row>
    <row r="835" ht="13.5" customHeight="1">
      <c r="I835" s="11"/>
    </row>
    <row r="836" ht="13.5" customHeight="1">
      <c r="I836" s="11"/>
    </row>
    <row r="837" ht="13.5" customHeight="1">
      <c r="I837" s="11"/>
    </row>
    <row r="838" ht="13.5" customHeight="1">
      <c r="I838" s="11"/>
    </row>
    <row r="839" ht="13.5" customHeight="1">
      <c r="I839" s="11"/>
    </row>
    <row r="840" ht="13.5" customHeight="1">
      <c r="I840" s="11"/>
    </row>
    <row r="841" ht="13.5" customHeight="1">
      <c r="I841" s="11"/>
    </row>
    <row r="842" ht="13.5" customHeight="1">
      <c r="I842" s="11"/>
    </row>
    <row r="843" ht="13.5" customHeight="1">
      <c r="I843" s="11"/>
    </row>
    <row r="844" ht="13.5" customHeight="1">
      <c r="I844" s="11"/>
    </row>
    <row r="845" ht="13.5" customHeight="1">
      <c r="I845" s="11"/>
    </row>
    <row r="846" ht="13.5" customHeight="1">
      <c r="I846" s="11"/>
    </row>
    <row r="847" ht="13.5" customHeight="1">
      <c r="I847" s="11"/>
    </row>
    <row r="848" ht="13.5" customHeight="1">
      <c r="I848" s="11"/>
    </row>
    <row r="849" ht="13.5" customHeight="1">
      <c r="I849" s="11"/>
    </row>
    <row r="850" ht="13.5" customHeight="1">
      <c r="I850" s="11"/>
    </row>
    <row r="851" ht="13.5" customHeight="1">
      <c r="I851" s="11"/>
    </row>
    <row r="852" ht="13.5" customHeight="1">
      <c r="I852" s="11"/>
    </row>
    <row r="853" ht="13.5" customHeight="1">
      <c r="I853" s="11"/>
    </row>
    <row r="854" ht="13.5" customHeight="1">
      <c r="I854" s="11"/>
    </row>
    <row r="855" ht="13.5" customHeight="1">
      <c r="I855" s="11"/>
    </row>
    <row r="856" ht="13.5" customHeight="1">
      <c r="I856" s="11"/>
    </row>
    <row r="857" ht="13.5" customHeight="1">
      <c r="I857" s="11"/>
    </row>
    <row r="858" ht="13.5" customHeight="1">
      <c r="I858" s="11"/>
    </row>
    <row r="859" ht="13.5" customHeight="1">
      <c r="I859" s="11"/>
    </row>
    <row r="860" ht="13.5" customHeight="1">
      <c r="I860" s="11"/>
    </row>
    <row r="861" ht="13.5" customHeight="1">
      <c r="I861" s="11"/>
    </row>
    <row r="862" ht="13.5" customHeight="1">
      <c r="I862" s="11"/>
    </row>
    <row r="863" ht="13.5" customHeight="1">
      <c r="I863" s="11"/>
    </row>
    <row r="864" ht="13.5" customHeight="1">
      <c r="I864" s="11"/>
    </row>
    <row r="865" ht="13.5" customHeight="1">
      <c r="I865" s="11"/>
    </row>
    <row r="866" ht="13.5" customHeight="1">
      <c r="I866" s="11"/>
    </row>
    <row r="867" ht="13.5" customHeight="1">
      <c r="I867" s="11"/>
    </row>
    <row r="868" ht="13.5" customHeight="1">
      <c r="I868" s="11"/>
    </row>
    <row r="869" ht="13.5" customHeight="1">
      <c r="I869" s="11"/>
    </row>
    <row r="870" ht="13.5" customHeight="1">
      <c r="I870" s="11"/>
    </row>
    <row r="871" ht="13.5" customHeight="1">
      <c r="I871" s="11"/>
    </row>
    <row r="872" ht="13.5" customHeight="1">
      <c r="I872" s="11"/>
    </row>
    <row r="873" ht="13.5" customHeight="1">
      <c r="I873" s="11"/>
    </row>
    <row r="874" ht="13.5" customHeight="1">
      <c r="I874" s="11"/>
    </row>
    <row r="875" ht="13.5" customHeight="1">
      <c r="I875" s="11"/>
    </row>
    <row r="876" ht="13.5" customHeight="1">
      <c r="I876" s="11"/>
    </row>
    <row r="877" ht="13.5" customHeight="1">
      <c r="I877" s="11"/>
    </row>
    <row r="878" ht="13.5" customHeight="1">
      <c r="I878" s="11"/>
    </row>
    <row r="879" ht="13.5" customHeight="1">
      <c r="I879" s="11"/>
    </row>
    <row r="880" ht="13.5" customHeight="1">
      <c r="I880" s="11"/>
    </row>
    <row r="881" ht="13.5" customHeight="1">
      <c r="I881" s="11"/>
    </row>
    <row r="882" ht="13.5" customHeight="1">
      <c r="I882" s="11"/>
    </row>
    <row r="883" ht="13.5" customHeight="1">
      <c r="I883" s="11"/>
    </row>
    <row r="884" ht="13.5" customHeight="1">
      <c r="I884" s="11"/>
    </row>
    <row r="885" ht="13.5" customHeight="1">
      <c r="I885" s="11"/>
    </row>
    <row r="886" ht="13.5" customHeight="1">
      <c r="I886" s="11"/>
    </row>
    <row r="887" ht="13.5" customHeight="1">
      <c r="I887" s="11"/>
    </row>
    <row r="888" ht="13.5" customHeight="1">
      <c r="I888" s="11"/>
    </row>
    <row r="889" ht="13.5" customHeight="1">
      <c r="I889" s="11"/>
    </row>
    <row r="890" ht="13.5" customHeight="1">
      <c r="I890" s="11"/>
    </row>
    <row r="891" ht="13.5" customHeight="1">
      <c r="I891" s="11"/>
    </row>
    <row r="892" ht="13.5" customHeight="1">
      <c r="I892" s="11"/>
    </row>
    <row r="893" ht="13.5" customHeight="1">
      <c r="I893" s="11"/>
    </row>
    <row r="894" ht="13.5" customHeight="1">
      <c r="I894" s="11"/>
    </row>
    <row r="895" ht="13.5" customHeight="1">
      <c r="I895" s="11"/>
    </row>
    <row r="896" ht="13.5" customHeight="1">
      <c r="I896" s="11"/>
    </row>
    <row r="897" ht="13.5" customHeight="1">
      <c r="I897" s="11"/>
    </row>
    <row r="898" ht="13.5" customHeight="1">
      <c r="I898" s="11"/>
    </row>
    <row r="899" ht="13.5" customHeight="1">
      <c r="I899" s="11"/>
    </row>
    <row r="900" ht="13.5" customHeight="1">
      <c r="I900" s="11"/>
    </row>
    <row r="901" ht="13.5" customHeight="1">
      <c r="I901" s="11"/>
    </row>
    <row r="902" ht="13.5" customHeight="1">
      <c r="I902" s="11"/>
    </row>
    <row r="903" ht="13.5" customHeight="1">
      <c r="I903" s="11"/>
    </row>
    <row r="904" ht="13.5" customHeight="1">
      <c r="I904" s="11"/>
    </row>
    <row r="905" ht="13.5" customHeight="1">
      <c r="I905" s="11"/>
    </row>
    <row r="906" ht="13.5" customHeight="1">
      <c r="I906" s="11"/>
    </row>
    <row r="907" ht="13.5" customHeight="1">
      <c r="I907" s="11"/>
    </row>
    <row r="908" ht="13.5" customHeight="1">
      <c r="I908" s="11"/>
    </row>
    <row r="909" ht="13.5" customHeight="1">
      <c r="I909" s="11"/>
    </row>
    <row r="910" ht="13.5" customHeight="1">
      <c r="I910" s="11"/>
    </row>
    <row r="911" ht="13.5" customHeight="1">
      <c r="I911" s="11"/>
    </row>
    <row r="912" ht="13.5" customHeight="1">
      <c r="I912" s="11"/>
    </row>
    <row r="913" ht="13.5" customHeight="1">
      <c r="I913" s="11"/>
    </row>
    <row r="914" ht="13.5" customHeight="1">
      <c r="I914" s="11"/>
    </row>
    <row r="915" ht="13.5" customHeight="1">
      <c r="I915" s="11"/>
    </row>
    <row r="916" ht="13.5" customHeight="1">
      <c r="I916" s="11"/>
    </row>
    <row r="917" ht="13.5" customHeight="1">
      <c r="I917" s="11"/>
    </row>
    <row r="918" ht="13.5" customHeight="1">
      <c r="I918" s="11"/>
    </row>
    <row r="919" ht="13.5" customHeight="1">
      <c r="I919" s="11"/>
    </row>
    <row r="920" ht="13.5" customHeight="1">
      <c r="I920" s="11"/>
    </row>
    <row r="921" ht="13.5" customHeight="1">
      <c r="I921" s="11"/>
    </row>
    <row r="922" ht="13.5" customHeight="1">
      <c r="I922" s="11"/>
    </row>
    <row r="923" ht="13.5" customHeight="1">
      <c r="I923" s="11"/>
    </row>
    <row r="924" ht="13.5" customHeight="1">
      <c r="I924" s="11"/>
    </row>
    <row r="925" ht="13.5" customHeight="1">
      <c r="I925" s="11"/>
    </row>
    <row r="926" ht="13.5" customHeight="1">
      <c r="I926" s="11"/>
    </row>
    <row r="927" ht="13.5" customHeight="1">
      <c r="I927" s="11"/>
    </row>
    <row r="928" ht="13.5" customHeight="1">
      <c r="I928" s="11"/>
    </row>
    <row r="929" ht="13.5" customHeight="1">
      <c r="I929" s="11"/>
    </row>
    <row r="930" ht="13.5" customHeight="1">
      <c r="I930" s="11"/>
    </row>
    <row r="931" ht="13.5" customHeight="1">
      <c r="I931" s="11"/>
    </row>
    <row r="932" ht="13.5" customHeight="1">
      <c r="I932" s="11"/>
    </row>
    <row r="933" ht="13.5" customHeight="1">
      <c r="I933" s="11"/>
    </row>
    <row r="934" ht="13.5" customHeight="1">
      <c r="I934" s="11"/>
    </row>
    <row r="935" ht="13.5" customHeight="1">
      <c r="I935" s="11"/>
    </row>
    <row r="936" ht="13.5" customHeight="1">
      <c r="I936" s="11"/>
    </row>
    <row r="937" ht="13.5" customHeight="1">
      <c r="I937" s="11"/>
    </row>
    <row r="938" ht="13.5" customHeight="1">
      <c r="I938" s="11"/>
    </row>
    <row r="939" ht="13.5" customHeight="1">
      <c r="I939" s="11"/>
    </row>
    <row r="940" ht="13.5" customHeight="1">
      <c r="I940" s="11"/>
    </row>
    <row r="941" ht="13.5" customHeight="1">
      <c r="I941" s="11"/>
    </row>
    <row r="942" ht="13.5" customHeight="1">
      <c r="I942" s="11"/>
    </row>
    <row r="943" ht="13.5" customHeight="1">
      <c r="I943" s="11"/>
    </row>
    <row r="944" ht="13.5" customHeight="1">
      <c r="I944" s="11"/>
    </row>
    <row r="945" ht="13.5" customHeight="1">
      <c r="I945" s="11"/>
    </row>
    <row r="946" ht="13.5" customHeight="1">
      <c r="I946" s="11"/>
    </row>
    <row r="947" ht="13.5" customHeight="1">
      <c r="I947" s="11"/>
    </row>
    <row r="948" ht="13.5" customHeight="1">
      <c r="I948" s="11"/>
    </row>
    <row r="949" ht="13.5" customHeight="1">
      <c r="I949" s="11"/>
    </row>
    <row r="950" ht="13.5" customHeight="1">
      <c r="I950" s="11"/>
    </row>
    <row r="951" ht="13.5" customHeight="1">
      <c r="I951" s="11"/>
    </row>
    <row r="952" ht="13.5" customHeight="1">
      <c r="I952" s="11"/>
    </row>
    <row r="953" ht="13.5" customHeight="1">
      <c r="I953" s="11"/>
    </row>
    <row r="954" ht="13.5" customHeight="1">
      <c r="I954" s="11"/>
    </row>
    <row r="955" ht="13.5" customHeight="1">
      <c r="I955" s="11"/>
    </row>
    <row r="956" ht="13.5" customHeight="1">
      <c r="I956" s="11"/>
    </row>
    <row r="957" ht="13.5" customHeight="1">
      <c r="I957" s="11"/>
    </row>
    <row r="958" ht="13.5" customHeight="1">
      <c r="I958" s="11"/>
    </row>
    <row r="959" ht="13.5" customHeight="1">
      <c r="I959" s="11"/>
    </row>
    <row r="960" ht="13.5" customHeight="1">
      <c r="I960" s="11"/>
    </row>
    <row r="961" ht="13.5" customHeight="1">
      <c r="I961" s="11"/>
    </row>
    <row r="962" ht="13.5" customHeight="1">
      <c r="I962" s="11"/>
    </row>
    <row r="963" ht="13.5" customHeight="1">
      <c r="I963" s="11"/>
    </row>
    <row r="964" ht="13.5" customHeight="1">
      <c r="I964" s="11"/>
    </row>
    <row r="965" ht="13.5" customHeight="1">
      <c r="I965" s="11"/>
    </row>
    <row r="966" ht="13.5" customHeight="1">
      <c r="I966" s="11"/>
    </row>
    <row r="967" ht="13.5" customHeight="1">
      <c r="I967" s="11"/>
    </row>
    <row r="968" ht="13.5" customHeight="1">
      <c r="I968" s="11"/>
    </row>
    <row r="969" ht="13.5" customHeight="1">
      <c r="I969" s="11"/>
    </row>
    <row r="970" ht="13.5" customHeight="1">
      <c r="I970" s="11"/>
    </row>
    <row r="971" ht="13.5" customHeight="1">
      <c r="I971" s="11"/>
    </row>
    <row r="972" ht="13.5" customHeight="1">
      <c r="I972" s="11"/>
    </row>
    <row r="973" ht="13.5" customHeight="1">
      <c r="I973" s="11"/>
    </row>
    <row r="974" ht="13.5" customHeight="1">
      <c r="I974" s="11"/>
    </row>
    <row r="975" ht="13.5" customHeight="1">
      <c r="I975" s="11"/>
    </row>
    <row r="976" ht="13.5" customHeight="1">
      <c r="I976" s="11"/>
    </row>
    <row r="977" ht="13.5" customHeight="1">
      <c r="I977" s="11"/>
    </row>
    <row r="978" ht="13.5" customHeight="1">
      <c r="I978" s="11"/>
    </row>
    <row r="979" ht="13.5" customHeight="1">
      <c r="I979" s="11"/>
    </row>
    <row r="980" ht="13.5" customHeight="1">
      <c r="I980" s="11"/>
    </row>
    <row r="981" ht="13.5" customHeight="1">
      <c r="I981" s="11"/>
    </row>
    <row r="982" ht="13.5" customHeight="1">
      <c r="I982" s="11"/>
    </row>
    <row r="983" ht="13.5" customHeight="1">
      <c r="I983" s="11"/>
    </row>
    <row r="984" ht="13.5" customHeight="1">
      <c r="I984" s="11"/>
    </row>
    <row r="985" ht="13.5" customHeight="1">
      <c r="I985" s="11"/>
    </row>
    <row r="986" ht="13.5" customHeight="1">
      <c r="I986" s="11"/>
    </row>
    <row r="987" ht="13.5" customHeight="1">
      <c r="I987" s="11"/>
    </row>
    <row r="988" ht="13.5" customHeight="1">
      <c r="I988" s="11"/>
    </row>
    <row r="989" ht="13.5" customHeight="1">
      <c r="I989" s="11"/>
    </row>
    <row r="990" ht="13.5" customHeight="1">
      <c r="I990" s="11"/>
    </row>
    <row r="991" ht="13.5" customHeight="1">
      <c r="I991" s="11"/>
    </row>
    <row r="992" ht="13.5" customHeight="1">
      <c r="I992" s="11"/>
    </row>
    <row r="993" ht="13.5" customHeight="1">
      <c r="I993" s="11"/>
    </row>
    <row r="994" ht="13.5" customHeight="1">
      <c r="I994" s="11"/>
    </row>
    <row r="995" ht="13.5" customHeight="1">
      <c r="I995" s="11"/>
    </row>
    <row r="996" ht="13.5" customHeight="1">
      <c r="I996" s="11"/>
    </row>
    <row r="997" ht="13.5" customHeight="1">
      <c r="I997" s="11"/>
    </row>
    <row r="998" ht="13.5" customHeight="1">
      <c r="I998" s="11"/>
    </row>
    <row r="999" ht="13.5" customHeight="1">
      <c r="I999" s="11"/>
    </row>
    <row r="1000" ht="13.5" customHeight="1">
      <c r="I1000" s="11"/>
    </row>
  </sheetData>
  <autoFilter ref="$C$88:$K$269"/>
  <mergeCells count="13">
    <mergeCell ref="E9:H9"/>
    <mergeCell ref="E11:H11"/>
    <mergeCell ref="E49:H49"/>
    <mergeCell ref="E47:H47"/>
    <mergeCell ref="E79:H79"/>
    <mergeCell ref="E77:H77"/>
    <mergeCell ref="G1:H1"/>
    <mergeCell ref="L2:V2"/>
    <mergeCell ref="E51:H51"/>
    <mergeCell ref="J55:J56"/>
    <mergeCell ref="E7:H7"/>
    <mergeCell ref="E26:H26"/>
    <mergeCell ref="E81:H81"/>
  </mergeCells>
  <printOptions/>
  <pageMargins bottom="0.75" footer="0.0" header="0.0" left="0.7" right="0.7" top="0.75"/>
  <pageSetup orientation="landscape"/>
  <headerFooter>
    <oddFooter>&amp;CStrana &amp;P z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6.83" defaultRowHeight="15.0"/>
  <cols>
    <col customWidth="1" min="1" max="1" width="8.33"/>
    <col customWidth="1" min="2" max="2" width="1.67"/>
    <col customWidth="1" min="3" max="3" width="4.17"/>
    <col customWidth="1" min="4" max="4" width="4.33"/>
    <col customWidth="1" min="5" max="5" width="17.17"/>
    <col customWidth="1" min="6" max="6" width="75.0"/>
    <col customWidth="1" min="7" max="7" width="8.67"/>
    <col customWidth="1" min="8" max="8" width="11.17"/>
    <col customWidth="1" min="9" max="9" width="12.67"/>
    <col customWidth="1" min="10" max="10" width="23.5"/>
    <col customWidth="1" min="11" max="11" width="15.5"/>
    <col customWidth="1" min="12" max="12" width="8.0"/>
    <col customWidth="1" hidden="1" min="13" max="18" width="9.33"/>
    <col customWidth="1" hidden="1" min="19" max="19" width="8.17"/>
    <col customWidth="1" hidden="1" min="20" max="20" width="29.67"/>
    <col customWidth="1" hidden="1" min="21" max="21" width="16.33"/>
    <col customWidth="1" min="22" max="22" width="12.33"/>
    <col customWidth="1" min="23" max="23" width="16.33"/>
    <col customWidth="1" min="24" max="24" width="12.33"/>
    <col customWidth="1" min="25" max="25" width="15.0"/>
    <col customWidth="1" min="26" max="26" width="11.0"/>
    <col customWidth="1" min="27" max="27" width="15.0"/>
    <col customWidth="1" min="28" max="28" width="16.33"/>
    <col customWidth="1" min="29" max="29" width="11.0"/>
    <col customWidth="1" min="30" max="30" width="15.0"/>
    <col customWidth="1" min="31" max="31" width="16.33"/>
    <col customWidth="1" min="32" max="43" width="8.0"/>
    <col customWidth="1" hidden="1" min="44" max="65" width="9.33"/>
    <col customWidth="1" min="66" max="70" width="8.0"/>
  </cols>
  <sheetData>
    <row r="1" ht="21.75" customHeight="1">
      <c r="A1" s="1"/>
      <c r="B1" s="3"/>
      <c r="C1" s="3"/>
      <c r="D1" s="4" t="s">
        <v>1</v>
      </c>
      <c r="E1" s="3"/>
      <c r="F1" s="6" t="s">
        <v>3</v>
      </c>
      <c r="G1" s="7" t="s">
        <v>5</v>
      </c>
      <c r="H1" s="8"/>
      <c r="I1" s="3"/>
      <c r="J1" s="6" t="s">
        <v>6</v>
      </c>
      <c r="K1" s="4" t="s">
        <v>7</v>
      </c>
      <c r="L1" s="6" t="s">
        <v>8</v>
      </c>
      <c r="M1" s="6"/>
      <c r="N1" s="6"/>
      <c r="O1" s="6"/>
      <c r="P1" s="6"/>
      <c r="Q1" s="6"/>
      <c r="R1" s="6"/>
      <c r="S1" s="6"/>
      <c r="T1" s="6"/>
      <c r="U1" s="9"/>
      <c r="V1" s="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ht="36.75" customHeight="1">
      <c r="I2" s="11"/>
      <c r="L2" s="12"/>
      <c r="AT2" s="13" t="s">
        <v>15</v>
      </c>
    </row>
    <row r="3" ht="6.75" customHeight="1">
      <c r="B3" s="14"/>
      <c r="C3" s="15"/>
      <c r="D3" s="15"/>
      <c r="E3" s="15"/>
      <c r="F3" s="15"/>
      <c r="G3" s="15"/>
      <c r="H3" s="15"/>
      <c r="I3" s="15"/>
      <c r="J3" s="15"/>
      <c r="K3" s="16"/>
      <c r="AT3" s="13" t="s">
        <v>17</v>
      </c>
    </row>
    <row r="4" ht="36.75" customHeight="1">
      <c r="B4" s="17"/>
      <c r="C4" s="11"/>
      <c r="D4" s="18" t="s">
        <v>18</v>
      </c>
      <c r="E4" s="11"/>
      <c r="F4" s="11"/>
      <c r="G4" s="11"/>
      <c r="H4" s="11"/>
      <c r="I4" s="11"/>
      <c r="J4" s="11"/>
      <c r="K4" s="19"/>
      <c r="M4" s="20" t="s">
        <v>19</v>
      </c>
      <c r="AT4" s="13" t="s">
        <v>11</v>
      </c>
    </row>
    <row r="5" ht="6.75" customHeight="1">
      <c r="B5" s="17"/>
      <c r="C5" s="11"/>
      <c r="D5" s="11"/>
      <c r="E5" s="11"/>
      <c r="F5" s="11"/>
      <c r="G5" s="11"/>
      <c r="H5" s="11"/>
      <c r="I5" s="11"/>
      <c r="J5" s="11"/>
      <c r="K5" s="19"/>
    </row>
    <row r="6" ht="15.0" customHeight="1">
      <c r="B6" s="17"/>
      <c r="C6" s="11"/>
      <c r="D6" s="21" t="s">
        <v>20</v>
      </c>
      <c r="E6" s="11"/>
      <c r="F6" s="11"/>
      <c r="G6" s="11"/>
      <c r="H6" s="11"/>
      <c r="I6" s="11"/>
      <c r="J6" s="11"/>
      <c r="K6" s="19"/>
    </row>
    <row r="7" ht="16.5" customHeight="1">
      <c r="B7" s="17"/>
      <c r="C7" s="11"/>
      <c r="D7" s="11"/>
      <c r="E7" s="24" t="str">
        <f>'Rekapitulace stavby'!K6</f>
        <v>Přeložka kabelů podél koryta Rokytky, S - 142388</v>
      </c>
      <c r="I7" s="11"/>
      <c r="J7" s="11"/>
      <c r="K7" s="19"/>
    </row>
    <row r="8" ht="15.0" customHeight="1">
      <c r="B8" s="17"/>
      <c r="C8" s="11"/>
      <c r="D8" s="21" t="s">
        <v>28</v>
      </c>
      <c r="E8" s="11"/>
      <c r="F8" s="11"/>
      <c r="G8" s="11"/>
      <c r="H8" s="11"/>
      <c r="I8" s="11"/>
      <c r="J8" s="11"/>
      <c r="K8" s="19"/>
    </row>
    <row r="9" ht="16.5" customHeight="1">
      <c r="A9" s="27"/>
      <c r="B9" s="29"/>
      <c r="C9" s="27"/>
      <c r="D9" s="27"/>
      <c r="E9" s="24" t="s">
        <v>31</v>
      </c>
      <c r="I9" s="27"/>
      <c r="J9" s="27"/>
      <c r="K9" s="31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</row>
    <row r="10" ht="15.0" customHeight="1">
      <c r="A10" s="27"/>
      <c r="B10" s="29"/>
      <c r="C10" s="27"/>
      <c r="D10" s="21" t="s">
        <v>37</v>
      </c>
      <c r="E10" s="27"/>
      <c r="F10" s="27"/>
      <c r="G10" s="27"/>
      <c r="H10" s="27"/>
      <c r="I10" s="27"/>
      <c r="J10" s="27"/>
      <c r="K10" s="31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</row>
    <row r="11" ht="36.75" customHeight="1">
      <c r="A11" s="27"/>
      <c r="B11" s="29"/>
      <c r="C11" s="27"/>
      <c r="D11" s="27"/>
      <c r="E11" s="32" t="s">
        <v>43</v>
      </c>
      <c r="I11" s="27"/>
      <c r="J11" s="27"/>
      <c r="K11" s="3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</row>
    <row r="12" ht="13.5" customHeight="1">
      <c r="A12" s="27"/>
      <c r="B12" s="29"/>
      <c r="C12" s="27"/>
      <c r="D12" s="27"/>
      <c r="E12" s="27"/>
      <c r="F12" s="27"/>
      <c r="G12" s="27"/>
      <c r="H12" s="27"/>
      <c r="I12" s="27"/>
      <c r="J12" s="27"/>
      <c r="K12" s="31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ht="14.25" customHeight="1">
      <c r="A13" s="27"/>
      <c r="B13" s="29"/>
      <c r="C13" s="27"/>
      <c r="D13" s="21" t="s">
        <v>33</v>
      </c>
      <c r="E13" s="27"/>
      <c r="F13" s="25" t="s">
        <v>34</v>
      </c>
      <c r="G13" s="27"/>
      <c r="H13" s="27"/>
      <c r="I13" s="21" t="s">
        <v>35</v>
      </c>
      <c r="J13" s="25" t="s">
        <v>34</v>
      </c>
      <c r="K13" s="31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</row>
    <row r="14" ht="14.25" customHeight="1">
      <c r="A14" s="27"/>
      <c r="B14" s="29"/>
      <c r="C14" s="27"/>
      <c r="D14" s="21" t="s">
        <v>38</v>
      </c>
      <c r="E14" s="27"/>
      <c r="F14" s="25" t="s">
        <v>39</v>
      </c>
      <c r="G14" s="27"/>
      <c r="H14" s="27"/>
      <c r="I14" s="21" t="s">
        <v>40</v>
      </c>
      <c r="J14" s="34" t="str">
        <f>'Rekapitulace stavby'!AN8</f>
        <v>29. 8. 2018</v>
      </c>
      <c r="K14" s="31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</row>
    <row r="15" ht="10.5" customHeight="1">
      <c r="A15" s="27"/>
      <c r="B15" s="29"/>
      <c r="C15" s="27"/>
      <c r="D15" s="27"/>
      <c r="E15" s="27"/>
      <c r="F15" s="27"/>
      <c r="G15" s="27"/>
      <c r="H15" s="27"/>
      <c r="I15" s="27"/>
      <c r="J15" s="27"/>
      <c r="K15" s="31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</row>
    <row r="16" ht="14.25" customHeight="1">
      <c r="A16" s="27"/>
      <c r="B16" s="29"/>
      <c r="C16" s="27"/>
      <c r="D16" s="21" t="s">
        <v>46</v>
      </c>
      <c r="E16" s="27"/>
      <c r="F16" s="27"/>
      <c r="G16" s="27"/>
      <c r="H16" s="27"/>
      <c r="I16" s="21" t="s">
        <v>47</v>
      </c>
      <c r="J16" s="25" t="s">
        <v>48</v>
      </c>
      <c r="K16" s="31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</row>
    <row r="17" ht="18.0" customHeight="1">
      <c r="A17" s="27"/>
      <c r="B17" s="29"/>
      <c r="C17" s="27"/>
      <c r="D17" s="27"/>
      <c r="E17" s="25" t="s">
        <v>49</v>
      </c>
      <c r="F17" s="27"/>
      <c r="G17" s="27"/>
      <c r="H17" s="27"/>
      <c r="I17" s="21" t="s">
        <v>50</v>
      </c>
      <c r="J17" s="25" t="s">
        <v>34</v>
      </c>
      <c r="K17" s="31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ht="6.75" customHeight="1">
      <c r="A18" s="27"/>
      <c r="B18" s="29"/>
      <c r="C18" s="27"/>
      <c r="D18" s="27"/>
      <c r="E18" s="27"/>
      <c r="F18" s="27"/>
      <c r="G18" s="27"/>
      <c r="H18" s="27"/>
      <c r="I18" s="27"/>
      <c r="J18" s="27"/>
      <c r="K18" s="31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</row>
    <row r="19" ht="14.25" customHeight="1">
      <c r="A19" s="27"/>
      <c r="B19" s="29"/>
      <c r="C19" s="27"/>
      <c r="D19" s="21" t="s">
        <v>51</v>
      </c>
      <c r="E19" s="27"/>
      <c r="F19" s="27"/>
      <c r="G19" s="27"/>
      <c r="H19" s="27"/>
      <c r="I19" s="21" t="s">
        <v>47</v>
      </c>
      <c r="J19" s="25" t="str">
        <f>IF('Rekapitulace stavby'!AN13="Vyplň údaj","",IF('Rekapitulace stavby'!AN13="","",'Rekapitulace stavby'!AN13))</f>
        <v/>
      </c>
      <c r="K19" s="31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</row>
    <row r="20" ht="18.0" customHeight="1">
      <c r="A20" s="27"/>
      <c r="B20" s="29"/>
      <c r="C20" s="27"/>
      <c r="D20" s="27"/>
      <c r="E20" s="25" t="str">
        <f>IF('Rekapitulace stavby'!E14="Vyplň údaj","",IF('Rekapitulace stavby'!E14="","",'Rekapitulace stavby'!E14))</f>
        <v/>
      </c>
      <c r="F20" s="27"/>
      <c r="G20" s="27"/>
      <c r="H20" s="27"/>
      <c r="I20" s="21" t="s">
        <v>50</v>
      </c>
      <c r="J20" s="25" t="str">
        <f>IF('Rekapitulace stavby'!AN14="Vyplň údaj","",IF('Rekapitulace stavby'!AN14="","",'Rekapitulace stavby'!AN14))</f>
        <v/>
      </c>
      <c r="K20" s="31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</row>
    <row r="21" ht="6.75" customHeight="1">
      <c r="A21" s="27"/>
      <c r="B21" s="29"/>
      <c r="C21" s="27"/>
      <c r="D21" s="27"/>
      <c r="E21" s="27"/>
      <c r="F21" s="27"/>
      <c r="G21" s="27"/>
      <c r="H21" s="27"/>
      <c r="I21" s="27"/>
      <c r="J21" s="27"/>
      <c r="K21" s="31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</row>
    <row r="22" ht="14.25" customHeight="1">
      <c r="A22" s="27"/>
      <c r="B22" s="29"/>
      <c r="C22" s="27"/>
      <c r="D22" s="21" t="s">
        <v>53</v>
      </c>
      <c r="E22" s="27"/>
      <c r="F22" s="27"/>
      <c r="G22" s="27"/>
      <c r="H22" s="27"/>
      <c r="I22" s="21" t="s">
        <v>47</v>
      </c>
      <c r="J22" s="25" t="s">
        <v>54</v>
      </c>
      <c r="K22" s="31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</row>
    <row r="23" ht="18.0" customHeight="1">
      <c r="A23" s="27"/>
      <c r="B23" s="29"/>
      <c r="C23" s="27"/>
      <c r="D23" s="27"/>
      <c r="E23" s="25" t="s">
        <v>55</v>
      </c>
      <c r="F23" s="27"/>
      <c r="G23" s="27"/>
      <c r="H23" s="27"/>
      <c r="I23" s="21" t="s">
        <v>50</v>
      </c>
      <c r="J23" s="25" t="s">
        <v>34</v>
      </c>
      <c r="K23" s="31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</row>
    <row r="24" ht="6.75" customHeight="1">
      <c r="A24" s="27"/>
      <c r="B24" s="29"/>
      <c r="C24" s="27"/>
      <c r="D24" s="27"/>
      <c r="E24" s="27"/>
      <c r="F24" s="27"/>
      <c r="G24" s="27"/>
      <c r="H24" s="27"/>
      <c r="I24" s="27"/>
      <c r="J24" s="27"/>
      <c r="K24" s="31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</row>
    <row r="25" ht="14.25" customHeight="1">
      <c r="A25" s="27"/>
      <c r="B25" s="29"/>
      <c r="C25" s="27"/>
      <c r="D25" s="21" t="s">
        <v>57</v>
      </c>
      <c r="E25" s="27"/>
      <c r="F25" s="27"/>
      <c r="G25" s="27"/>
      <c r="H25" s="27"/>
      <c r="I25" s="27"/>
      <c r="J25" s="27"/>
      <c r="K25" s="31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</row>
    <row r="26" ht="16.5" customHeight="1">
      <c r="A26" s="39"/>
      <c r="B26" s="40"/>
      <c r="C26" s="39"/>
      <c r="D26" s="39"/>
      <c r="E26" s="38" t="s">
        <v>34</v>
      </c>
      <c r="I26" s="39"/>
      <c r="J26" s="39"/>
      <c r="K26" s="42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</row>
    <row r="27" ht="6.75" customHeight="1">
      <c r="A27" s="27"/>
      <c r="B27" s="29"/>
      <c r="C27" s="27"/>
      <c r="D27" s="27"/>
      <c r="E27" s="27"/>
      <c r="F27" s="27"/>
      <c r="G27" s="27"/>
      <c r="H27" s="27"/>
      <c r="I27" s="27"/>
      <c r="J27" s="27"/>
      <c r="K27" s="31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</row>
    <row r="28" ht="6.75" customHeight="1">
      <c r="A28" s="27"/>
      <c r="B28" s="29"/>
      <c r="C28" s="27"/>
      <c r="D28" s="45"/>
      <c r="E28" s="45"/>
      <c r="F28" s="45"/>
      <c r="G28" s="45"/>
      <c r="H28" s="45"/>
      <c r="I28" s="45"/>
      <c r="J28" s="45"/>
      <c r="K28" s="4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</row>
    <row r="29" ht="24.75" customHeight="1">
      <c r="A29" s="27"/>
      <c r="B29" s="29"/>
      <c r="C29" s="27"/>
      <c r="D29" s="49" t="s">
        <v>58</v>
      </c>
      <c r="E29" s="27"/>
      <c r="F29" s="27"/>
      <c r="G29" s="27"/>
      <c r="H29" s="27"/>
      <c r="I29" s="27"/>
      <c r="J29" s="50">
        <f>ROUND(J86,0)</f>
        <v>0</v>
      </c>
      <c r="K29" s="31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</row>
    <row r="30" ht="6.75" customHeight="1">
      <c r="A30" s="27"/>
      <c r="B30" s="29"/>
      <c r="C30" s="27"/>
      <c r="D30" s="45"/>
      <c r="E30" s="45"/>
      <c r="F30" s="45"/>
      <c r="G30" s="45"/>
      <c r="H30" s="45"/>
      <c r="I30" s="45"/>
      <c r="J30" s="45"/>
      <c r="K30" s="4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</row>
    <row r="31" ht="14.25" customHeight="1">
      <c r="A31" s="27"/>
      <c r="B31" s="29"/>
      <c r="C31" s="27"/>
      <c r="D31" s="27"/>
      <c r="E31" s="27"/>
      <c r="F31" s="51" t="s">
        <v>60</v>
      </c>
      <c r="G31" s="27"/>
      <c r="H31" s="27"/>
      <c r="I31" s="51" t="s">
        <v>59</v>
      </c>
      <c r="J31" s="51" t="s">
        <v>61</v>
      </c>
      <c r="K31" s="31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</row>
    <row r="32" ht="14.25" customHeight="1">
      <c r="A32" s="27"/>
      <c r="B32" s="29"/>
      <c r="C32" s="27"/>
      <c r="D32" s="53" t="s">
        <v>62</v>
      </c>
      <c r="E32" s="53" t="s">
        <v>63</v>
      </c>
      <c r="F32" s="55">
        <f>ROUND(SUM(BE86:BE108),0)</f>
        <v>0</v>
      </c>
      <c r="G32" s="27"/>
      <c r="H32" s="27"/>
      <c r="I32" s="57">
        <v>0.21</v>
      </c>
      <c r="J32" s="55">
        <f>ROUND(ROUND((SUM(BE86:BE108)),0)*I32,0)</f>
        <v>0</v>
      </c>
      <c r="K32" s="31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</row>
    <row r="33" ht="14.25" customHeight="1">
      <c r="A33" s="27"/>
      <c r="B33" s="29"/>
      <c r="C33" s="27"/>
      <c r="D33" s="27"/>
      <c r="E33" s="53" t="s">
        <v>64</v>
      </c>
      <c r="F33" s="55">
        <f>ROUND(SUM(BF86:BF108),0)</f>
        <v>0</v>
      </c>
      <c r="G33" s="27"/>
      <c r="H33" s="27"/>
      <c r="I33" s="57">
        <v>0.15</v>
      </c>
      <c r="J33" s="55">
        <f>ROUND(ROUND((SUM(BF86:BF108)),0)*I33,0)</f>
        <v>0</v>
      </c>
      <c r="K33" s="31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</row>
    <row r="34" ht="14.25" hidden="1" customHeight="1">
      <c r="A34" s="27"/>
      <c r="B34" s="29"/>
      <c r="C34" s="27"/>
      <c r="D34" s="27"/>
      <c r="E34" s="53" t="s">
        <v>65</v>
      </c>
      <c r="F34" s="55">
        <f>ROUND(SUM(BG86:BG108),0)</f>
        <v>0</v>
      </c>
      <c r="G34" s="27"/>
      <c r="H34" s="27"/>
      <c r="I34" s="57">
        <v>0.21</v>
      </c>
      <c r="J34" s="55">
        <v>0.0</v>
      </c>
      <c r="K34" s="31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</row>
    <row r="35" ht="14.25" hidden="1" customHeight="1">
      <c r="A35" s="27"/>
      <c r="B35" s="29"/>
      <c r="C35" s="27"/>
      <c r="D35" s="27"/>
      <c r="E35" s="53" t="s">
        <v>66</v>
      </c>
      <c r="F35" s="55">
        <f>ROUND(SUM(BH86:BH108),0)</f>
        <v>0</v>
      </c>
      <c r="G35" s="27"/>
      <c r="H35" s="27"/>
      <c r="I35" s="57">
        <v>0.15</v>
      </c>
      <c r="J35" s="55">
        <v>0.0</v>
      </c>
      <c r="K35" s="31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ht="14.25" hidden="1" customHeight="1">
      <c r="A36" s="27"/>
      <c r="B36" s="29"/>
      <c r="C36" s="27"/>
      <c r="D36" s="27"/>
      <c r="E36" s="53" t="s">
        <v>67</v>
      </c>
      <c r="F36" s="55">
        <f>ROUND(SUM(BI86:BI108),0)</f>
        <v>0</v>
      </c>
      <c r="G36" s="27"/>
      <c r="H36" s="27"/>
      <c r="I36" s="57">
        <v>0.0</v>
      </c>
      <c r="J36" s="55">
        <v>0.0</v>
      </c>
      <c r="K36" s="31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6.75" customHeight="1">
      <c r="A37" s="27"/>
      <c r="B37" s="29"/>
      <c r="C37" s="27"/>
      <c r="D37" s="27"/>
      <c r="E37" s="27"/>
      <c r="F37" s="27"/>
      <c r="G37" s="27"/>
      <c r="H37" s="27"/>
      <c r="I37" s="27"/>
      <c r="J37" s="27"/>
      <c r="K37" s="31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</row>
    <row r="38" ht="24.75" customHeight="1">
      <c r="A38" s="27"/>
      <c r="B38" s="29"/>
      <c r="C38" s="60"/>
      <c r="D38" s="61" t="s">
        <v>68</v>
      </c>
      <c r="E38" s="62"/>
      <c r="F38" s="62"/>
      <c r="G38" s="63" t="s">
        <v>69</v>
      </c>
      <c r="H38" s="64" t="s">
        <v>70</v>
      </c>
      <c r="I38" s="62"/>
      <c r="J38" s="65">
        <f>SUM(J29:J36)</f>
        <v>0</v>
      </c>
      <c r="K38" s="6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</row>
    <row r="39" ht="14.25" customHeight="1">
      <c r="A39" s="27"/>
      <c r="B39" s="69"/>
      <c r="C39" s="70"/>
      <c r="D39" s="70"/>
      <c r="E39" s="70"/>
      <c r="F39" s="70"/>
      <c r="G39" s="70"/>
      <c r="H39" s="70"/>
      <c r="I39" s="70"/>
      <c r="J39" s="70"/>
      <c r="K39" s="72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</row>
    <row r="40" ht="13.5" customHeight="1">
      <c r="I40" s="11"/>
    </row>
    <row r="41" ht="13.5" customHeight="1">
      <c r="I41" s="11"/>
    </row>
    <row r="42" ht="13.5" customHeight="1">
      <c r="I42" s="11"/>
    </row>
    <row r="43" ht="6.75" customHeight="1">
      <c r="A43" s="27"/>
      <c r="B43" s="74"/>
      <c r="C43" s="76"/>
      <c r="D43" s="76"/>
      <c r="E43" s="76"/>
      <c r="F43" s="76"/>
      <c r="G43" s="76"/>
      <c r="H43" s="76"/>
      <c r="I43" s="76"/>
      <c r="J43" s="76"/>
      <c r="K43" s="78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</row>
    <row r="44" ht="36.75" customHeight="1">
      <c r="A44" s="27"/>
      <c r="B44" s="29"/>
      <c r="C44" s="18" t="s">
        <v>71</v>
      </c>
      <c r="D44" s="27"/>
      <c r="E44" s="27"/>
      <c r="F44" s="27"/>
      <c r="G44" s="27"/>
      <c r="H44" s="27"/>
      <c r="I44" s="27"/>
      <c r="J44" s="27"/>
      <c r="K44" s="31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</row>
    <row r="45" ht="6.75" customHeight="1">
      <c r="A45" s="27"/>
      <c r="B45" s="29"/>
      <c r="C45" s="27"/>
      <c r="D45" s="27"/>
      <c r="E45" s="27"/>
      <c r="F45" s="27"/>
      <c r="G45" s="27"/>
      <c r="H45" s="27"/>
      <c r="I45" s="27"/>
      <c r="J45" s="27"/>
      <c r="K45" s="31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</row>
    <row r="46" ht="14.25" customHeight="1">
      <c r="A46" s="27"/>
      <c r="B46" s="29"/>
      <c r="C46" s="21" t="s">
        <v>20</v>
      </c>
      <c r="D46" s="27"/>
      <c r="E46" s="27"/>
      <c r="F46" s="27"/>
      <c r="G46" s="27"/>
      <c r="H46" s="27"/>
      <c r="I46" s="27"/>
      <c r="J46" s="27"/>
      <c r="K46" s="31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</row>
    <row r="47" ht="16.5" customHeight="1">
      <c r="A47" s="27"/>
      <c r="B47" s="29"/>
      <c r="C47" s="27"/>
      <c r="D47" s="27"/>
      <c r="E47" s="24" t="str">
        <f>E7</f>
        <v>Přeložka kabelů podél koryta Rokytky, S - 142388</v>
      </c>
      <c r="I47" s="27"/>
      <c r="J47" s="27"/>
      <c r="K47" s="31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</row>
    <row r="48" ht="15.0" customHeight="1">
      <c r="B48" s="17"/>
      <c r="C48" s="21" t="s">
        <v>28</v>
      </c>
      <c r="D48" s="11"/>
      <c r="E48" s="11"/>
      <c r="F48" s="11"/>
      <c r="G48" s="11"/>
      <c r="H48" s="11"/>
      <c r="I48" s="11"/>
      <c r="J48" s="11"/>
      <c r="K48" s="19"/>
    </row>
    <row r="49" ht="16.5" customHeight="1">
      <c r="A49" s="27"/>
      <c r="B49" s="29"/>
      <c r="C49" s="27"/>
      <c r="D49" s="27"/>
      <c r="E49" s="24" t="s">
        <v>31</v>
      </c>
      <c r="I49" s="27"/>
      <c r="J49" s="27"/>
      <c r="K49" s="31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</row>
    <row r="50" ht="14.25" customHeight="1">
      <c r="A50" s="27"/>
      <c r="B50" s="29"/>
      <c r="C50" s="21" t="s">
        <v>37</v>
      </c>
      <c r="D50" s="27"/>
      <c r="E50" s="27"/>
      <c r="F50" s="27"/>
      <c r="G50" s="27"/>
      <c r="H50" s="27"/>
      <c r="I50" s="27"/>
      <c r="J50" s="27"/>
      <c r="K50" s="31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</row>
    <row r="51" ht="17.25" customHeight="1">
      <c r="A51" s="27"/>
      <c r="B51" s="29"/>
      <c r="C51" s="27"/>
      <c r="D51" s="27"/>
      <c r="E51" s="32" t="str">
        <f>E11</f>
        <v>922/OST - Ostatní náklady</v>
      </c>
      <c r="I51" s="27"/>
      <c r="J51" s="27"/>
      <c r="K51" s="31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</row>
    <row r="52" ht="6.75" customHeight="1">
      <c r="A52" s="27"/>
      <c r="B52" s="29"/>
      <c r="C52" s="27"/>
      <c r="D52" s="27"/>
      <c r="E52" s="27"/>
      <c r="F52" s="27"/>
      <c r="G52" s="27"/>
      <c r="H52" s="27"/>
      <c r="I52" s="27"/>
      <c r="J52" s="27"/>
      <c r="K52" s="31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</row>
    <row r="53" ht="18.0" customHeight="1">
      <c r="A53" s="27"/>
      <c r="B53" s="29"/>
      <c r="C53" s="21" t="s">
        <v>38</v>
      </c>
      <c r="D53" s="27"/>
      <c r="E53" s="27"/>
      <c r="F53" s="25" t="str">
        <f>F14</f>
        <v>Praha 9 - Kyje</v>
      </c>
      <c r="G53" s="27"/>
      <c r="H53" s="27"/>
      <c r="I53" s="21" t="s">
        <v>40</v>
      </c>
      <c r="J53" s="34" t="str">
        <f>IF(J14="","",J14)</f>
        <v>29. 8. 2018</v>
      </c>
      <c r="K53" s="31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</row>
    <row r="54" ht="6.75" customHeight="1">
      <c r="A54" s="27"/>
      <c r="B54" s="29"/>
      <c r="C54" s="27"/>
      <c r="D54" s="27"/>
      <c r="E54" s="27"/>
      <c r="F54" s="27"/>
      <c r="G54" s="27"/>
      <c r="H54" s="27"/>
      <c r="I54" s="27"/>
      <c r="J54" s="27"/>
      <c r="K54" s="31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</row>
    <row r="55" ht="15.0" customHeight="1">
      <c r="A55" s="27"/>
      <c r="B55" s="29"/>
      <c r="C55" s="21" t="s">
        <v>46</v>
      </c>
      <c r="D55" s="27"/>
      <c r="E55" s="27"/>
      <c r="F55" s="25" t="str">
        <f>E17</f>
        <v>Hlavní město Praha, Mariánské náměstí 2, 110 00 P1</v>
      </c>
      <c r="G55" s="27"/>
      <c r="H55" s="27"/>
      <c r="I55" s="21" t="s">
        <v>53</v>
      </c>
      <c r="J55" s="38" t="str">
        <f>E23</f>
        <v>VOLTCOM, spol. s r.o.</v>
      </c>
      <c r="K55" s="31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</row>
    <row r="56" ht="14.25" customHeight="1">
      <c r="A56" s="27"/>
      <c r="B56" s="29"/>
      <c r="C56" s="21" t="s">
        <v>51</v>
      </c>
      <c r="D56" s="27"/>
      <c r="E56" s="27"/>
      <c r="F56" s="25" t="str">
        <f>IF(E20="","",E20)</f>
        <v/>
      </c>
      <c r="G56" s="27"/>
      <c r="H56" s="27"/>
      <c r="I56" s="27"/>
      <c r="K56" s="31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</row>
    <row r="57" ht="9.75" customHeight="1">
      <c r="A57" s="27"/>
      <c r="B57" s="29"/>
      <c r="C57" s="27"/>
      <c r="D57" s="27"/>
      <c r="E57" s="27"/>
      <c r="F57" s="27"/>
      <c r="G57" s="27"/>
      <c r="H57" s="27"/>
      <c r="I57" s="27"/>
      <c r="J57" s="27"/>
      <c r="K57" s="31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</row>
    <row r="58" ht="29.25" customHeight="1">
      <c r="A58" s="27"/>
      <c r="B58" s="29"/>
      <c r="C58" s="84" t="s">
        <v>73</v>
      </c>
      <c r="D58" s="60"/>
      <c r="E58" s="60"/>
      <c r="F58" s="60"/>
      <c r="G58" s="60"/>
      <c r="H58" s="60"/>
      <c r="I58" s="60"/>
      <c r="J58" s="86" t="s">
        <v>74</v>
      </c>
      <c r="K58" s="7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</row>
    <row r="59" ht="9.75" customHeight="1">
      <c r="A59" s="27"/>
      <c r="B59" s="29"/>
      <c r="C59" s="27"/>
      <c r="D59" s="27"/>
      <c r="E59" s="27"/>
      <c r="F59" s="27"/>
      <c r="G59" s="27"/>
      <c r="H59" s="27"/>
      <c r="I59" s="27"/>
      <c r="J59" s="27"/>
      <c r="K59" s="31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</row>
    <row r="60" ht="29.25" customHeight="1">
      <c r="A60" s="27"/>
      <c r="B60" s="29"/>
      <c r="C60" s="87" t="s">
        <v>75</v>
      </c>
      <c r="D60" s="27"/>
      <c r="E60" s="27"/>
      <c r="F60" s="27"/>
      <c r="G60" s="27"/>
      <c r="H60" s="27"/>
      <c r="I60" s="27"/>
      <c r="J60" s="50">
        <f t="shared" ref="J60:J62" si="1">J86</f>
        <v>0</v>
      </c>
      <c r="K60" s="31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13" t="s">
        <v>76</v>
      </c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</row>
    <row r="61" ht="24.75" customHeight="1">
      <c r="A61" s="88"/>
      <c r="B61" s="89"/>
      <c r="C61" s="88"/>
      <c r="D61" s="90" t="s">
        <v>78</v>
      </c>
      <c r="E61" s="92"/>
      <c r="F61" s="92"/>
      <c r="G61" s="92"/>
      <c r="H61" s="92"/>
      <c r="I61" s="92"/>
      <c r="J61" s="94">
        <f t="shared" si="1"/>
        <v>0</v>
      </c>
      <c r="K61" s="96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</row>
    <row r="62" ht="19.5" customHeight="1">
      <c r="A62" s="98"/>
      <c r="B62" s="100"/>
      <c r="C62" s="98"/>
      <c r="D62" s="101" t="s">
        <v>80</v>
      </c>
      <c r="E62" s="103"/>
      <c r="F62" s="103"/>
      <c r="G62" s="103"/>
      <c r="H62" s="103"/>
      <c r="I62" s="103"/>
      <c r="J62" s="105">
        <f t="shared" si="1"/>
        <v>0</v>
      </c>
      <c r="K62" s="107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</row>
    <row r="63" ht="19.5" customHeight="1">
      <c r="A63" s="98"/>
      <c r="B63" s="100"/>
      <c r="C63" s="98"/>
      <c r="D63" s="101" t="s">
        <v>86</v>
      </c>
      <c r="E63" s="103"/>
      <c r="F63" s="103"/>
      <c r="G63" s="103"/>
      <c r="H63" s="103"/>
      <c r="I63" s="103"/>
      <c r="J63" s="105">
        <f>J92</f>
        <v>0</v>
      </c>
      <c r="K63" s="107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</row>
    <row r="64" ht="24.75" customHeight="1">
      <c r="A64" s="88"/>
      <c r="B64" s="89"/>
      <c r="C64" s="88"/>
      <c r="D64" s="90" t="s">
        <v>97</v>
      </c>
      <c r="E64" s="92"/>
      <c r="F64" s="92"/>
      <c r="G64" s="92"/>
      <c r="H64" s="92"/>
      <c r="I64" s="92"/>
      <c r="J64" s="94">
        <f>J94</f>
        <v>0</v>
      </c>
      <c r="K64" s="96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</row>
    <row r="65" ht="21.75" customHeight="1">
      <c r="A65" s="27"/>
      <c r="B65" s="29"/>
      <c r="C65" s="27"/>
      <c r="D65" s="27"/>
      <c r="E65" s="27"/>
      <c r="F65" s="27"/>
      <c r="G65" s="27"/>
      <c r="H65" s="27"/>
      <c r="I65" s="27"/>
      <c r="J65" s="27"/>
      <c r="K65" s="31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</row>
    <row r="66" ht="6.75" customHeight="1">
      <c r="A66" s="27"/>
      <c r="B66" s="69"/>
      <c r="C66" s="70"/>
      <c r="D66" s="70"/>
      <c r="E66" s="70"/>
      <c r="F66" s="70"/>
      <c r="G66" s="70"/>
      <c r="H66" s="70"/>
      <c r="I66" s="70"/>
      <c r="J66" s="70"/>
      <c r="K66" s="72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</row>
    <row r="67" ht="13.5" customHeight="1">
      <c r="I67" s="11"/>
    </row>
    <row r="68" ht="13.5" customHeight="1">
      <c r="I68" s="11"/>
    </row>
    <row r="69" ht="13.5" customHeight="1">
      <c r="I69" s="11"/>
    </row>
    <row r="70" ht="6.75" customHeight="1">
      <c r="A70" s="27"/>
      <c r="B70" s="74"/>
      <c r="C70" s="76"/>
      <c r="D70" s="76"/>
      <c r="E70" s="76"/>
      <c r="F70" s="76"/>
      <c r="G70" s="76"/>
      <c r="H70" s="76"/>
      <c r="I70" s="76"/>
      <c r="J70" s="76"/>
      <c r="K70" s="76"/>
      <c r="L70" s="29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</row>
    <row r="71" ht="36.75" customHeight="1">
      <c r="A71" s="27"/>
      <c r="B71" s="29"/>
      <c r="C71" s="18" t="s">
        <v>103</v>
      </c>
      <c r="D71" s="27"/>
      <c r="E71" s="27"/>
      <c r="F71" s="27"/>
      <c r="G71" s="27"/>
      <c r="H71" s="27"/>
      <c r="I71" s="27"/>
      <c r="J71" s="27"/>
      <c r="K71" s="27"/>
      <c r="L71" s="29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</row>
    <row r="72" ht="6.75" customHeight="1">
      <c r="A72" s="27"/>
      <c r="B72" s="29"/>
      <c r="C72" s="27"/>
      <c r="D72" s="27"/>
      <c r="E72" s="27"/>
      <c r="F72" s="27"/>
      <c r="G72" s="27"/>
      <c r="H72" s="27"/>
      <c r="I72" s="27"/>
      <c r="J72" s="27"/>
      <c r="K72" s="27"/>
      <c r="L72" s="29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</row>
    <row r="73" ht="14.25" customHeight="1">
      <c r="A73" s="27"/>
      <c r="B73" s="29"/>
      <c r="C73" s="21" t="s">
        <v>20</v>
      </c>
      <c r="D73" s="27"/>
      <c r="E73" s="27"/>
      <c r="F73" s="27"/>
      <c r="G73" s="27"/>
      <c r="H73" s="27"/>
      <c r="I73" s="27"/>
      <c r="J73" s="27"/>
      <c r="K73" s="27"/>
      <c r="L73" s="29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</row>
    <row r="74" ht="16.5" customHeight="1">
      <c r="A74" s="27"/>
      <c r="B74" s="29"/>
      <c r="C74" s="27"/>
      <c r="D74" s="27"/>
      <c r="E74" s="24" t="str">
        <f>E7</f>
        <v>Přeložka kabelů podél koryta Rokytky, S - 142388</v>
      </c>
      <c r="I74" s="27"/>
      <c r="J74" s="27"/>
      <c r="K74" s="27"/>
      <c r="L74" s="29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  <row r="75" ht="15.0" customHeight="1">
      <c r="B75" s="17"/>
      <c r="C75" s="21" t="s">
        <v>28</v>
      </c>
      <c r="D75" s="11"/>
      <c r="E75" s="11"/>
      <c r="F75" s="11"/>
      <c r="G75" s="11"/>
      <c r="H75" s="11"/>
      <c r="I75" s="11"/>
      <c r="J75" s="11"/>
      <c r="K75" s="11"/>
      <c r="L75" s="17"/>
    </row>
    <row r="76" ht="16.5" customHeight="1">
      <c r="A76" s="27"/>
      <c r="B76" s="29"/>
      <c r="C76" s="27"/>
      <c r="D76" s="27"/>
      <c r="E76" s="24" t="s">
        <v>31</v>
      </c>
      <c r="I76" s="27"/>
      <c r="J76" s="27"/>
      <c r="K76" s="27"/>
      <c r="L76" s="29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</row>
    <row r="77" ht="14.25" customHeight="1">
      <c r="A77" s="27"/>
      <c r="B77" s="29"/>
      <c r="C77" s="21" t="s">
        <v>37</v>
      </c>
      <c r="D77" s="27"/>
      <c r="E77" s="27"/>
      <c r="F77" s="27"/>
      <c r="G77" s="27"/>
      <c r="H77" s="27"/>
      <c r="I77" s="27"/>
      <c r="J77" s="27"/>
      <c r="K77" s="27"/>
      <c r="L77" s="29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</row>
    <row r="78" ht="17.25" customHeight="1">
      <c r="A78" s="27"/>
      <c r="B78" s="29"/>
      <c r="C78" s="27"/>
      <c r="D78" s="27"/>
      <c r="E78" s="32" t="str">
        <f>E11</f>
        <v>922/OST - Ostatní náklady</v>
      </c>
      <c r="I78" s="27"/>
      <c r="J78" s="27"/>
      <c r="K78" s="27"/>
      <c r="L78" s="29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</row>
    <row r="79" ht="6.75" customHeight="1">
      <c r="A79" s="27"/>
      <c r="B79" s="29"/>
      <c r="C79" s="27"/>
      <c r="D79" s="27"/>
      <c r="E79" s="27"/>
      <c r="F79" s="27"/>
      <c r="G79" s="27"/>
      <c r="H79" s="27"/>
      <c r="I79" s="27"/>
      <c r="J79" s="27"/>
      <c r="K79" s="27"/>
      <c r="L79" s="29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</row>
    <row r="80" ht="18.0" customHeight="1">
      <c r="A80" s="27"/>
      <c r="B80" s="29"/>
      <c r="C80" s="21" t="s">
        <v>38</v>
      </c>
      <c r="D80" s="27"/>
      <c r="E80" s="27"/>
      <c r="F80" s="25" t="str">
        <f>F14</f>
        <v>Praha 9 - Kyje</v>
      </c>
      <c r="G80" s="27"/>
      <c r="H80" s="27"/>
      <c r="I80" s="21" t="s">
        <v>40</v>
      </c>
      <c r="J80" s="34" t="str">
        <f>IF(J14="","",J14)</f>
        <v>29. 8. 2018</v>
      </c>
      <c r="K80" s="27"/>
      <c r="L80" s="29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</row>
    <row r="81" ht="6.75" customHeight="1">
      <c r="A81" s="27"/>
      <c r="B81" s="29"/>
      <c r="C81" s="27"/>
      <c r="D81" s="27"/>
      <c r="E81" s="27"/>
      <c r="F81" s="27"/>
      <c r="G81" s="27"/>
      <c r="H81" s="27"/>
      <c r="I81" s="27"/>
      <c r="J81" s="27"/>
      <c r="K81" s="27"/>
      <c r="L81" s="29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</row>
    <row r="82" ht="15.0" customHeight="1">
      <c r="A82" s="27"/>
      <c r="B82" s="29"/>
      <c r="C82" s="21" t="s">
        <v>46</v>
      </c>
      <c r="D82" s="27"/>
      <c r="E82" s="27"/>
      <c r="F82" s="25" t="str">
        <f>E17</f>
        <v>Hlavní město Praha, Mariánské náměstí 2, 110 00 P1</v>
      </c>
      <c r="G82" s="27"/>
      <c r="H82" s="27"/>
      <c r="I82" s="21" t="s">
        <v>53</v>
      </c>
      <c r="J82" s="25" t="str">
        <f>E23</f>
        <v>VOLTCOM, spol. s r.o.</v>
      </c>
      <c r="K82" s="27"/>
      <c r="L82" s="29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</row>
    <row r="83" ht="14.25" customHeight="1">
      <c r="A83" s="27"/>
      <c r="B83" s="29"/>
      <c r="C83" s="21" t="s">
        <v>51</v>
      </c>
      <c r="D83" s="27"/>
      <c r="E83" s="27"/>
      <c r="F83" s="25" t="str">
        <f>IF(E20="","",E20)</f>
        <v/>
      </c>
      <c r="G83" s="27"/>
      <c r="H83" s="27"/>
      <c r="I83" s="27"/>
      <c r="J83" s="27"/>
      <c r="K83" s="27"/>
      <c r="L83" s="29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</row>
    <row r="84" ht="9.75" customHeight="1">
      <c r="A84" s="27"/>
      <c r="B84" s="29"/>
      <c r="C84" s="27"/>
      <c r="D84" s="27"/>
      <c r="E84" s="27"/>
      <c r="F84" s="27"/>
      <c r="G84" s="27"/>
      <c r="H84" s="27"/>
      <c r="I84" s="27"/>
      <c r="J84" s="27"/>
      <c r="K84" s="27"/>
      <c r="L84" s="29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</row>
    <row r="85" ht="29.25" customHeight="1">
      <c r="A85" s="130"/>
      <c r="B85" s="132"/>
      <c r="C85" s="134" t="s">
        <v>113</v>
      </c>
      <c r="D85" s="135" t="s">
        <v>84</v>
      </c>
      <c r="E85" s="135" t="s">
        <v>79</v>
      </c>
      <c r="F85" s="135" t="s">
        <v>114</v>
      </c>
      <c r="G85" s="135" t="s">
        <v>115</v>
      </c>
      <c r="H85" s="135" t="s">
        <v>116</v>
      </c>
      <c r="I85" s="135" t="s">
        <v>117</v>
      </c>
      <c r="J85" s="135" t="s">
        <v>74</v>
      </c>
      <c r="K85" s="136" t="s">
        <v>118</v>
      </c>
      <c r="L85" s="132"/>
      <c r="M85" s="109" t="s">
        <v>119</v>
      </c>
      <c r="N85" s="110" t="s">
        <v>62</v>
      </c>
      <c r="O85" s="110" t="s">
        <v>120</v>
      </c>
      <c r="P85" s="110" t="s">
        <v>121</v>
      </c>
      <c r="Q85" s="110" t="s">
        <v>122</v>
      </c>
      <c r="R85" s="110" t="s">
        <v>123</v>
      </c>
      <c r="S85" s="110" t="s">
        <v>124</v>
      </c>
      <c r="T85" s="111" t="s">
        <v>125</v>
      </c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</row>
    <row r="86" ht="29.25" customHeight="1">
      <c r="A86" s="27"/>
      <c r="B86" s="29"/>
      <c r="C86" s="87" t="s">
        <v>75</v>
      </c>
      <c r="D86" s="27"/>
      <c r="E86" s="27"/>
      <c r="F86" s="27"/>
      <c r="G86" s="27"/>
      <c r="H86" s="27"/>
      <c r="I86" s="27"/>
      <c r="J86" s="139">
        <f t="shared" ref="J86:J88" si="2">BK86</f>
        <v>0</v>
      </c>
      <c r="K86" s="27"/>
      <c r="L86" s="29"/>
      <c r="M86" s="112"/>
      <c r="N86" s="45"/>
      <c r="O86" s="45"/>
      <c r="P86" s="142">
        <f>P87+P94</f>
        <v>0</v>
      </c>
      <c r="Q86" s="45"/>
      <c r="R86" s="142">
        <f>R87+R94</f>
        <v>0</v>
      </c>
      <c r="S86" s="45"/>
      <c r="T86" s="144">
        <f>T87+T94</f>
        <v>0</v>
      </c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13" t="s">
        <v>105</v>
      </c>
      <c r="AU86" s="13" t="s">
        <v>76</v>
      </c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147">
        <f>BK87+BK94</f>
        <v>0</v>
      </c>
      <c r="BL86" s="27"/>
      <c r="BM86" s="27"/>
      <c r="BN86" s="27"/>
      <c r="BO86" s="27"/>
      <c r="BP86" s="27"/>
      <c r="BQ86" s="27"/>
      <c r="BR86" s="27"/>
    </row>
    <row r="87" ht="36.75" customHeight="1">
      <c r="A87" s="149"/>
      <c r="B87" s="151"/>
      <c r="C87" s="149"/>
      <c r="D87" s="152" t="s">
        <v>105</v>
      </c>
      <c r="E87" s="154" t="s">
        <v>131</v>
      </c>
      <c r="F87" s="154" t="s">
        <v>132</v>
      </c>
      <c r="G87" s="149"/>
      <c r="H87" s="149"/>
      <c r="I87" s="149"/>
      <c r="J87" s="155">
        <f t="shared" si="2"/>
        <v>0</v>
      </c>
      <c r="K87" s="149"/>
      <c r="L87" s="151"/>
      <c r="M87" s="156"/>
      <c r="N87" s="149"/>
      <c r="O87" s="149"/>
      <c r="P87" s="158">
        <f>P88+P92</f>
        <v>0</v>
      </c>
      <c r="Q87" s="149"/>
      <c r="R87" s="158">
        <f>R88+R92</f>
        <v>0</v>
      </c>
      <c r="S87" s="149"/>
      <c r="T87" s="160">
        <f>T88+T92</f>
        <v>0</v>
      </c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52" t="s">
        <v>133</v>
      </c>
      <c r="AS87" s="149"/>
      <c r="AT87" s="162" t="s">
        <v>105</v>
      </c>
      <c r="AU87" s="162" t="s">
        <v>106</v>
      </c>
      <c r="AV87" s="149"/>
      <c r="AW87" s="149"/>
      <c r="AX87" s="149"/>
      <c r="AY87" s="152" t="s">
        <v>134</v>
      </c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63">
        <f>BK88+BK92</f>
        <v>0</v>
      </c>
      <c r="BL87" s="149"/>
      <c r="BM87" s="149"/>
      <c r="BN87" s="149"/>
      <c r="BO87" s="149"/>
      <c r="BP87" s="149"/>
      <c r="BQ87" s="149"/>
      <c r="BR87" s="149"/>
    </row>
    <row r="88" ht="19.5" customHeight="1">
      <c r="A88" s="149"/>
      <c r="B88" s="151"/>
      <c r="C88" s="149"/>
      <c r="D88" s="152" t="s">
        <v>105</v>
      </c>
      <c r="E88" s="164" t="s">
        <v>137</v>
      </c>
      <c r="F88" s="164" t="s">
        <v>138</v>
      </c>
      <c r="G88" s="149"/>
      <c r="H88" s="149"/>
      <c r="I88" s="149"/>
      <c r="J88" s="165">
        <f t="shared" si="2"/>
        <v>0</v>
      </c>
      <c r="K88" s="149"/>
      <c r="L88" s="151"/>
      <c r="M88" s="156"/>
      <c r="N88" s="149"/>
      <c r="O88" s="149"/>
      <c r="P88" s="158">
        <f>SUM(P89:P91)</f>
        <v>0</v>
      </c>
      <c r="Q88" s="149"/>
      <c r="R88" s="158">
        <f>SUM(R89:R91)</f>
        <v>0</v>
      </c>
      <c r="S88" s="149"/>
      <c r="T88" s="160">
        <f>SUM(T89:T91)</f>
        <v>0</v>
      </c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52" t="s">
        <v>133</v>
      </c>
      <c r="AS88" s="149"/>
      <c r="AT88" s="162" t="s">
        <v>105</v>
      </c>
      <c r="AU88" s="162" t="s">
        <v>21</v>
      </c>
      <c r="AV88" s="149"/>
      <c r="AW88" s="149"/>
      <c r="AX88" s="149"/>
      <c r="AY88" s="152" t="s">
        <v>134</v>
      </c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63">
        <f>SUM(BK89:BK91)</f>
        <v>0</v>
      </c>
      <c r="BL88" s="149"/>
      <c r="BM88" s="149"/>
      <c r="BN88" s="149"/>
      <c r="BO88" s="149"/>
      <c r="BP88" s="149"/>
      <c r="BQ88" s="149"/>
      <c r="BR88" s="149"/>
    </row>
    <row r="89" ht="25.5" customHeight="1">
      <c r="A89" s="27"/>
      <c r="B89" s="29"/>
      <c r="C89" s="166" t="s">
        <v>21</v>
      </c>
      <c r="D89" s="166" t="s">
        <v>141</v>
      </c>
      <c r="E89" s="167" t="s">
        <v>143</v>
      </c>
      <c r="F89" s="168" t="s">
        <v>145</v>
      </c>
      <c r="G89" s="169" t="s">
        <v>146</v>
      </c>
      <c r="H89" s="170">
        <v>1.0</v>
      </c>
      <c r="I89" s="171"/>
      <c r="J89" s="172">
        <f t="shared" ref="J89:J91" si="3">ROUND(I89*H89,0)</f>
        <v>0</v>
      </c>
      <c r="K89" s="168" t="s">
        <v>149</v>
      </c>
      <c r="L89" s="29"/>
      <c r="M89" s="173" t="s">
        <v>34</v>
      </c>
      <c r="N89" s="174" t="s">
        <v>63</v>
      </c>
      <c r="O89" s="27"/>
      <c r="P89" s="175">
        <f t="shared" ref="P89:P91" si="4">O89*H89</f>
        <v>0</v>
      </c>
      <c r="Q89" s="175">
        <v>0.0</v>
      </c>
      <c r="R89" s="175">
        <f t="shared" ref="R89:R91" si="5">Q89*H89</f>
        <v>0</v>
      </c>
      <c r="S89" s="175">
        <v>0.0</v>
      </c>
      <c r="T89" s="176">
        <f t="shared" ref="T89:T91" si="6">S89*H89</f>
        <v>0</v>
      </c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13" t="s">
        <v>152</v>
      </c>
      <c r="AS89" s="27"/>
      <c r="AT89" s="13" t="s">
        <v>141</v>
      </c>
      <c r="AU89" s="13" t="s">
        <v>17</v>
      </c>
      <c r="AV89" s="27"/>
      <c r="AW89" s="27"/>
      <c r="AX89" s="27"/>
      <c r="AY89" s="13" t="s">
        <v>134</v>
      </c>
      <c r="AZ89" s="27"/>
      <c r="BA89" s="27"/>
      <c r="BB89" s="27"/>
      <c r="BC89" s="27"/>
      <c r="BD89" s="27"/>
      <c r="BE89" s="177">
        <f t="shared" ref="BE89:BE91" si="7">IF(N89="základní",J89,0)</f>
        <v>0</v>
      </c>
      <c r="BF89" s="177">
        <f t="shared" ref="BF89:BF91" si="8">IF(N89="snížená",J89,0)</f>
        <v>0</v>
      </c>
      <c r="BG89" s="177">
        <f t="shared" ref="BG89:BG91" si="9">IF(N89="zákl. přenesená",J89,0)</f>
        <v>0</v>
      </c>
      <c r="BH89" s="177">
        <f t="shared" ref="BH89:BH91" si="10">IF(N89="sníž. přenesená",J89,0)</f>
        <v>0</v>
      </c>
      <c r="BI89" s="177">
        <f t="shared" ref="BI89:BI91" si="11">IF(N89="nulová",J89,0)</f>
        <v>0</v>
      </c>
      <c r="BJ89" s="13" t="s">
        <v>21</v>
      </c>
      <c r="BK89" s="177">
        <f t="shared" ref="BK89:BK91" si="12">ROUND(I89*H89,0)</f>
        <v>0</v>
      </c>
      <c r="BL89" s="13" t="s">
        <v>152</v>
      </c>
      <c r="BM89" s="13" t="s">
        <v>158</v>
      </c>
      <c r="BN89" s="27"/>
      <c r="BO89" s="27"/>
      <c r="BP89" s="27"/>
      <c r="BQ89" s="27"/>
      <c r="BR89" s="27"/>
    </row>
    <row r="90" ht="25.5" customHeight="1">
      <c r="A90" s="27"/>
      <c r="B90" s="29"/>
      <c r="C90" s="166" t="s">
        <v>17</v>
      </c>
      <c r="D90" s="166" t="s">
        <v>141</v>
      </c>
      <c r="E90" s="167" t="s">
        <v>159</v>
      </c>
      <c r="F90" s="168" t="s">
        <v>160</v>
      </c>
      <c r="G90" s="169" t="s">
        <v>146</v>
      </c>
      <c r="H90" s="170">
        <v>3.0</v>
      </c>
      <c r="I90" s="171"/>
      <c r="J90" s="172">
        <f t="shared" si="3"/>
        <v>0</v>
      </c>
      <c r="K90" s="168" t="s">
        <v>149</v>
      </c>
      <c r="L90" s="29"/>
      <c r="M90" s="173" t="s">
        <v>34</v>
      </c>
      <c r="N90" s="174" t="s">
        <v>63</v>
      </c>
      <c r="O90" s="27"/>
      <c r="P90" s="175">
        <f t="shared" si="4"/>
        <v>0</v>
      </c>
      <c r="Q90" s="175">
        <v>0.0</v>
      </c>
      <c r="R90" s="175">
        <f t="shared" si="5"/>
        <v>0</v>
      </c>
      <c r="S90" s="175">
        <v>0.0</v>
      </c>
      <c r="T90" s="176">
        <f t="shared" si="6"/>
        <v>0</v>
      </c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13" t="s">
        <v>152</v>
      </c>
      <c r="AS90" s="27"/>
      <c r="AT90" s="13" t="s">
        <v>141</v>
      </c>
      <c r="AU90" s="13" t="s">
        <v>17</v>
      </c>
      <c r="AV90" s="27"/>
      <c r="AW90" s="27"/>
      <c r="AX90" s="27"/>
      <c r="AY90" s="13" t="s">
        <v>134</v>
      </c>
      <c r="AZ90" s="27"/>
      <c r="BA90" s="27"/>
      <c r="BB90" s="27"/>
      <c r="BC90" s="27"/>
      <c r="BD90" s="27"/>
      <c r="BE90" s="177">
        <f t="shared" si="7"/>
        <v>0</v>
      </c>
      <c r="BF90" s="177">
        <f t="shared" si="8"/>
        <v>0</v>
      </c>
      <c r="BG90" s="177">
        <f t="shared" si="9"/>
        <v>0</v>
      </c>
      <c r="BH90" s="177">
        <f t="shared" si="10"/>
        <v>0</v>
      </c>
      <c r="BI90" s="177">
        <f t="shared" si="11"/>
        <v>0</v>
      </c>
      <c r="BJ90" s="13" t="s">
        <v>21</v>
      </c>
      <c r="BK90" s="177">
        <f t="shared" si="12"/>
        <v>0</v>
      </c>
      <c r="BL90" s="13" t="s">
        <v>152</v>
      </c>
      <c r="BM90" s="13" t="s">
        <v>162</v>
      </c>
      <c r="BN90" s="27"/>
      <c r="BO90" s="27"/>
      <c r="BP90" s="27"/>
      <c r="BQ90" s="27"/>
      <c r="BR90" s="27"/>
    </row>
    <row r="91" ht="16.5" customHeight="1">
      <c r="A91" s="27"/>
      <c r="B91" s="29"/>
      <c r="C91" s="166" t="s">
        <v>133</v>
      </c>
      <c r="D91" s="166" t="s">
        <v>141</v>
      </c>
      <c r="E91" s="167" t="s">
        <v>163</v>
      </c>
      <c r="F91" s="168" t="s">
        <v>164</v>
      </c>
      <c r="G91" s="169" t="s">
        <v>165</v>
      </c>
      <c r="H91" s="170">
        <v>1.0</v>
      </c>
      <c r="I91" s="171"/>
      <c r="J91" s="172">
        <f t="shared" si="3"/>
        <v>0</v>
      </c>
      <c r="K91" s="168" t="s">
        <v>149</v>
      </c>
      <c r="L91" s="29"/>
      <c r="M91" s="173" t="s">
        <v>34</v>
      </c>
      <c r="N91" s="174" t="s">
        <v>63</v>
      </c>
      <c r="O91" s="27"/>
      <c r="P91" s="175">
        <f t="shared" si="4"/>
        <v>0</v>
      </c>
      <c r="Q91" s="175">
        <v>0.0</v>
      </c>
      <c r="R91" s="175">
        <f t="shared" si="5"/>
        <v>0</v>
      </c>
      <c r="S91" s="175">
        <v>0.0</v>
      </c>
      <c r="T91" s="176">
        <f t="shared" si="6"/>
        <v>0</v>
      </c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13" t="s">
        <v>167</v>
      </c>
      <c r="AS91" s="27"/>
      <c r="AT91" s="13" t="s">
        <v>141</v>
      </c>
      <c r="AU91" s="13" t="s">
        <v>17</v>
      </c>
      <c r="AV91" s="27"/>
      <c r="AW91" s="27"/>
      <c r="AX91" s="27"/>
      <c r="AY91" s="13" t="s">
        <v>134</v>
      </c>
      <c r="AZ91" s="27"/>
      <c r="BA91" s="27"/>
      <c r="BB91" s="27"/>
      <c r="BC91" s="27"/>
      <c r="BD91" s="27"/>
      <c r="BE91" s="177">
        <f t="shared" si="7"/>
        <v>0</v>
      </c>
      <c r="BF91" s="177">
        <f t="shared" si="8"/>
        <v>0</v>
      </c>
      <c r="BG91" s="177">
        <f t="shared" si="9"/>
        <v>0</v>
      </c>
      <c r="BH91" s="177">
        <f t="shared" si="10"/>
        <v>0</v>
      </c>
      <c r="BI91" s="177">
        <f t="shared" si="11"/>
        <v>0</v>
      </c>
      <c r="BJ91" s="13" t="s">
        <v>21</v>
      </c>
      <c r="BK91" s="177">
        <f t="shared" si="12"/>
        <v>0</v>
      </c>
      <c r="BL91" s="13" t="s">
        <v>167</v>
      </c>
      <c r="BM91" s="13" t="s">
        <v>171</v>
      </c>
      <c r="BN91" s="27"/>
      <c r="BO91" s="27"/>
      <c r="BP91" s="27"/>
      <c r="BQ91" s="27"/>
      <c r="BR91" s="27"/>
    </row>
    <row r="92" ht="29.25" customHeight="1">
      <c r="A92" s="149"/>
      <c r="B92" s="151"/>
      <c r="C92" s="149"/>
      <c r="D92" s="152" t="s">
        <v>105</v>
      </c>
      <c r="E92" s="164" t="s">
        <v>172</v>
      </c>
      <c r="F92" s="164" t="s">
        <v>173</v>
      </c>
      <c r="G92" s="149"/>
      <c r="H92" s="149"/>
      <c r="I92" s="149"/>
      <c r="J92" s="165">
        <f>BK92</f>
        <v>0</v>
      </c>
      <c r="K92" s="149"/>
      <c r="L92" s="151"/>
      <c r="M92" s="156"/>
      <c r="N92" s="149"/>
      <c r="O92" s="149"/>
      <c r="P92" s="158">
        <f>P93</f>
        <v>0</v>
      </c>
      <c r="Q92" s="149"/>
      <c r="R92" s="158">
        <f>R93</f>
        <v>0</v>
      </c>
      <c r="S92" s="149"/>
      <c r="T92" s="160">
        <f>T93</f>
        <v>0</v>
      </c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52" t="s">
        <v>133</v>
      </c>
      <c r="AS92" s="149"/>
      <c r="AT92" s="162" t="s">
        <v>105</v>
      </c>
      <c r="AU92" s="162" t="s">
        <v>21</v>
      </c>
      <c r="AV92" s="149"/>
      <c r="AW92" s="149"/>
      <c r="AX92" s="149"/>
      <c r="AY92" s="152" t="s">
        <v>134</v>
      </c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63">
        <f>BK93</f>
        <v>0</v>
      </c>
      <c r="BL92" s="149"/>
      <c r="BM92" s="149"/>
      <c r="BN92" s="149"/>
      <c r="BO92" s="149"/>
      <c r="BP92" s="149"/>
      <c r="BQ92" s="149"/>
      <c r="BR92" s="149"/>
    </row>
    <row r="93" ht="16.5" customHeight="1">
      <c r="A93" s="27"/>
      <c r="B93" s="29"/>
      <c r="C93" s="166" t="s">
        <v>175</v>
      </c>
      <c r="D93" s="166" t="s">
        <v>141</v>
      </c>
      <c r="E93" s="167" t="s">
        <v>176</v>
      </c>
      <c r="F93" s="168" t="s">
        <v>177</v>
      </c>
      <c r="G93" s="169" t="s">
        <v>178</v>
      </c>
      <c r="H93" s="170">
        <v>1.0</v>
      </c>
      <c r="I93" s="171"/>
      <c r="J93" s="172">
        <f>ROUND(I93*H93,0)</f>
        <v>0</v>
      </c>
      <c r="K93" s="168" t="s">
        <v>149</v>
      </c>
      <c r="L93" s="29"/>
      <c r="M93" s="173" t="s">
        <v>34</v>
      </c>
      <c r="N93" s="174" t="s">
        <v>63</v>
      </c>
      <c r="O93" s="27"/>
      <c r="P93" s="175">
        <f>O93*H93</f>
        <v>0</v>
      </c>
      <c r="Q93" s="175">
        <v>0.0</v>
      </c>
      <c r="R93" s="175">
        <f>Q93*H93</f>
        <v>0</v>
      </c>
      <c r="S93" s="175">
        <v>0.0</v>
      </c>
      <c r="T93" s="176">
        <f>S93*H93</f>
        <v>0</v>
      </c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13" t="s">
        <v>152</v>
      </c>
      <c r="AS93" s="27"/>
      <c r="AT93" s="13" t="s">
        <v>141</v>
      </c>
      <c r="AU93" s="13" t="s">
        <v>17</v>
      </c>
      <c r="AV93" s="27"/>
      <c r="AW93" s="27"/>
      <c r="AX93" s="27"/>
      <c r="AY93" s="13" t="s">
        <v>134</v>
      </c>
      <c r="AZ93" s="27"/>
      <c r="BA93" s="27"/>
      <c r="BB93" s="27"/>
      <c r="BC93" s="27"/>
      <c r="BD93" s="27"/>
      <c r="BE93" s="177">
        <f>IF(N93="základní",J93,0)</f>
        <v>0</v>
      </c>
      <c r="BF93" s="177">
        <f>IF(N93="snížená",J93,0)</f>
        <v>0</v>
      </c>
      <c r="BG93" s="177">
        <f>IF(N93="zákl. přenesená",J93,0)</f>
        <v>0</v>
      </c>
      <c r="BH93" s="177">
        <f>IF(N93="sníž. přenesená",J93,0)</f>
        <v>0</v>
      </c>
      <c r="BI93" s="177">
        <f>IF(N93="nulová",J93,0)</f>
        <v>0</v>
      </c>
      <c r="BJ93" s="13" t="s">
        <v>21</v>
      </c>
      <c r="BK93" s="177">
        <f>ROUND(I93*H93,0)</f>
        <v>0</v>
      </c>
      <c r="BL93" s="13" t="s">
        <v>152</v>
      </c>
      <c r="BM93" s="13" t="s">
        <v>179</v>
      </c>
      <c r="BN93" s="27"/>
      <c r="BO93" s="27"/>
      <c r="BP93" s="27"/>
      <c r="BQ93" s="27"/>
      <c r="BR93" s="27"/>
    </row>
    <row r="94" ht="36.75" customHeight="1">
      <c r="A94" s="149"/>
      <c r="B94" s="151"/>
      <c r="C94" s="149"/>
      <c r="D94" s="152" t="s">
        <v>105</v>
      </c>
      <c r="E94" s="154" t="s">
        <v>180</v>
      </c>
      <c r="F94" s="154" t="s">
        <v>181</v>
      </c>
      <c r="G94" s="149"/>
      <c r="H94" s="149"/>
      <c r="I94" s="149"/>
      <c r="J94" s="155">
        <f>BK94</f>
        <v>0</v>
      </c>
      <c r="K94" s="149"/>
      <c r="L94" s="151"/>
      <c r="M94" s="156"/>
      <c r="N94" s="149"/>
      <c r="O94" s="149"/>
      <c r="P94" s="158">
        <f>SUM(P95:P108)</f>
        <v>0</v>
      </c>
      <c r="Q94" s="149"/>
      <c r="R94" s="158">
        <f>SUM(R95:R108)</f>
        <v>0</v>
      </c>
      <c r="S94" s="149"/>
      <c r="T94" s="160">
        <f>SUM(T95:T108)</f>
        <v>0</v>
      </c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52" t="s">
        <v>175</v>
      </c>
      <c r="AS94" s="149"/>
      <c r="AT94" s="162" t="s">
        <v>105</v>
      </c>
      <c r="AU94" s="162" t="s">
        <v>106</v>
      </c>
      <c r="AV94" s="149"/>
      <c r="AW94" s="149"/>
      <c r="AX94" s="149"/>
      <c r="AY94" s="152" t="s">
        <v>134</v>
      </c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63">
        <f>SUM(BK95:BK108)</f>
        <v>0</v>
      </c>
      <c r="BL94" s="149"/>
      <c r="BM94" s="149"/>
      <c r="BN94" s="149"/>
      <c r="BO94" s="149"/>
      <c r="BP94" s="149"/>
      <c r="BQ94" s="149"/>
      <c r="BR94" s="149"/>
    </row>
    <row r="95" ht="16.5" customHeight="1">
      <c r="A95" s="27"/>
      <c r="B95" s="29"/>
      <c r="C95" s="166" t="s">
        <v>183</v>
      </c>
      <c r="D95" s="166" t="s">
        <v>141</v>
      </c>
      <c r="E95" s="167" t="s">
        <v>184</v>
      </c>
      <c r="F95" s="168" t="s">
        <v>185</v>
      </c>
      <c r="G95" s="169" t="s">
        <v>165</v>
      </c>
      <c r="H95" s="170">
        <v>1.0</v>
      </c>
      <c r="I95" s="171"/>
      <c r="J95" s="172">
        <f t="shared" ref="J95:J108" si="13">ROUND(I95*H95,0)</f>
        <v>0</v>
      </c>
      <c r="K95" s="168" t="s">
        <v>149</v>
      </c>
      <c r="L95" s="29"/>
      <c r="M95" s="173" t="s">
        <v>34</v>
      </c>
      <c r="N95" s="174" t="s">
        <v>63</v>
      </c>
      <c r="O95" s="27"/>
      <c r="P95" s="175">
        <f t="shared" ref="P95:P108" si="14">O95*H95</f>
        <v>0</v>
      </c>
      <c r="Q95" s="175">
        <v>0.0</v>
      </c>
      <c r="R95" s="175">
        <f t="shared" ref="R95:R108" si="15">Q95*H95</f>
        <v>0</v>
      </c>
      <c r="S95" s="175">
        <v>0.0</v>
      </c>
      <c r="T95" s="176">
        <f t="shared" ref="T95:T108" si="16">S95*H95</f>
        <v>0</v>
      </c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13" t="s">
        <v>167</v>
      </c>
      <c r="AS95" s="27"/>
      <c r="AT95" s="13" t="s">
        <v>141</v>
      </c>
      <c r="AU95" s="13" t="s">
        <v>21</v>
      </c>
      <c r="AV95" s="27"/>
      <c r="AW95" s="27"/>
      <c r="AX95" s="27"/>
      <c r="AY95" s="13" t="s">
        <v>134</v>
      </c>
      <c r="AZ95" s="27"/>
      <c r="BA95" s="27"/>
      <c r="BB95" s="27"/>
      <c r="BC95" s="27"/>
      <c r="BD95" s="27"/>
      <c r="BE95" s="177">
        <f t="shared" ref="BE95:BE108" si="17">IF(N95="základní",J95,0)</f>
        <v>0</v>
      </c>
      <c r="BF95" s="177">
        <f t="shared" ref="BF95:BF108" si="18">IF(N95="snížená",J95,0)</f>
        <v>0</v>
      </c>
      <c r="BG95" s="177">
        <f t="shared" ref="BG95:BG108" si="19">IF(N95="zákl. přenesená",J95,0)</f>
        <v>0</v>
      </c>
      <c r="BH95" s="177">
        <f t="shared" ref="BH95:BH108" si="20">IF(N95="sníž. přenesená",J95,0)</f>
        <v>0</v>
      </c>
      <c r="BI95" s="177">
        <f t="shared" ref="BI95:BI108" si="21">IF(N95="nulová",J95,0)</f>
        <v>0</v>
      </c>
      <c r="BJ95" s="13" t="s">
        <v>21</v>
      </c>
      <c r="BK95" s="177">
        <f t="shared" ref="BK95:BK108" si="22">ROUND(I95*H95,0)</f>
        <v>0</v>
      </c>
      <c r="BL95" s="13" t="s">
        <v>167</v>
      </c>
      <c r="BM95" s="13" t="s">
        <v>190</v>
      </c>
      <c r="BN95" s="27"/>
      <c r="BO95" s="27"/>
      <c r="BP95" s="27"/>
      <c r="BQ95" s="27"/>
      <c r="BR95" s="27"/>
    </row>
    <row r="96" ht="16.5" customHeight="1">
      <c r="A96" s="27"/>
      <c r="B96" s="29"/>
      <c r="C96" s="166" t="s">
        <v>192</v>
      </c>
      <c r="D96" s="166" t="s">
        <v>141</v>
      </c>
      <c r="E96" s="167" t="s">
        <v>194</v>
      </c>
      <c r="F96" s="168" t="s">
        <v>195</v>
      </c>
      <c r="G96" s="169" t="s">
        <v>196</v>
      </c>
      <c r="H96" s="170">
        <v>0.6</v>
      </c>
      <c r="I96" s="171"/>
      <c r="J96" s="172">
        <f t="shared" si="13"/>
        <v>0</v>
      </c>
      <c r="K96" s="168" t="s">
        <v>149</v>
      </c>
      <c r="L96" s="29"/>
      <c r="M96" s="173" t="s">
        <v>34</v>
      </c>
      <c r="N96" s="174" t="s">
        <v>63</v>
      </c>
      <c r="O96" s="27"/>
      <c r="P96" s="175">
        <f t="shared" si="14"/>
        <v>0</v>
      </c>
      <c r="Q96" s="175">
        <v>0.0</v>
      </c>
      <c r="R96" s="175">
        <f t="shared" si="15"/>
        <v>0</v>
      </c>
      <c r="S96" s="175">
        <v>0.0</v>
      </c>
      <c r="T96" s="176">
        <f t="shared" si="16"/>
        <v>0</v>
      </c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13" t="s">
        <v>167</v>
      </c>
      <c r="AS96" s="27"/>
      <c r="AT96" s="13" t="s">
        <v>141</v>
      </c>
      <c r="AU96" s="13" t="s">
        <v>21</v>
      </c>
      <c r="AV96" s="27"/>
      <c r="AW96" s="27"/>
      <c r="AX96" s="27"/>
      <c r="AY96" s="13" t="s">
        <v>134</v>
      </c>
      <c r="AZ96" s="27"/>
      <c r="BA96" s="27"/>
      <c r="BB96" s="27"/>
      <c r="BC96" s="27"/>
      <c r="BD96" s="27"/>
      <c r="BE96" s="177">
        <f t="shared" si="17"/>
        <v>0</v>
      </c>
      <c r="BF96" s="177">
        <f t="shared" si="18"/>
        <v>0</v>
      </c>
      <c r="BG96" s="177">
        <f t="shared" si="19"/>
        <v>0</v>
      </c>
      <c r="BH96" s="177">
        <f t="shared" si="20"/>
        <v>0</v>
      </c>
      <c r="BI96" s="177">
        <f t="shared" si="21"/>
        <v>0</v>
      </c>
      <c r="BJ96" s="13" t="s">
        <v>21</v>
      </c>
      <c r="BK96" s="177">
        <f t="shared" si="22"/>
        <v>0</v>
      </c>
      <c r="BL96" s="13" t="s">
        <v>167</v>
      </c>
      <c r="BM96" s="13" t="s">
        <v>198</v>
      </c>
      <c r="BN96" s="27"/>
      <c r="BO96" s="27"/>
      <c r="BP96" s="27"/>
      <c r="BQ96" s="27"/>
      <c r="BR96" s="27"/>
    </row>
    <row r="97" ht="16.5" customHeight="1">
      <c r="A97" s="27"/>
      <c r="B97" s="29"/>
      <c r="C97" s="166" t="s">
        <v>199</v>
      </c>
      <c r="D97" s="166" t="s">
        <v>141</v>
      </c>
      <c r="E97" s="167" t="s">
        <v>200</v>
      </c>
      <c r="F97" s="168" t="s">
        <v>201</v>
      </c>
      <c r="G97" s="169" t="s">
        <v>165</v>
      </c>
      <c r="H97" s="170">
        <v>1.0</v>
      </c>
      <c r="I97" s="171"/>
      <c r="J97" s="172">
        <f t="shared" si="13"/>
        <v>0</v>
      </c>
      <c r="K97" s="168" t="s">
        <v>202</v>
      </c>
      <c r="L97" s="29"/>
      <c r="M97" s="173" t="s">
        <v>34</v>
      </c>
      <c r="N97" s="174" t="s">
        <v>63</v>
      </c>
      <c r="O97" s="27"/>
      <c r="P97" s="175">
        <f t="shared" si="14"/>
        <v>0</v>
      </c>
      <c r="Q97" s="175">
        <v>0.0</v>
      </c>
      <c r="R97" s="175">
        <f t="shared" si="15"/>
        <v>0</v>
      </c>
      <c r="S97" s="175">
        <v>0.0</v>
      </c>
      <c r="T97" s="176">
        <f t="shared" si="16"/>
        <v>0</v>
      </c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13" t="s">
        <v>203</v>
      </c>
      <c r="AS97" s="27"/>
      <c r="AT97" s="13" t="s">
        <v>141</v>
      </c>
      <c r="AU97" s="13" t="s">
        <v>21</v>
      </c>
      <c r="AV97" s="27"/>
      <c r="AW97" s="27"/>
      <c r="AX97" s="27"/>
      <c r="AY97" s="13" t="s">
        <v>134</v>
      </c>
      <c r="AZ97" s="27"/>
      <c r="BA97" s="27"/>
      <c r="BB97" s="27"/>
      <c r="BC97" s="27"/>
      <c r="BD97" s="27"/>
      <c r="BE97" s="177">
        <f t="shared" si="17"/>
        <v>0</v>
      </c>
      <c r="BF97" s="177">
        <f t="shared" si="18"/>
        <v>0</v>
      </c>
      <c r="BG97" s="177">
        <f t="shared" si="19"/>
        <v>0</v>
      </c>
      <c r="BH97" s="177">
        <f t="shared" si="20"/>
        <v>0</v>
      </c>
      <c r="BI97" s="177">
        <f t="shared" si="21"/>
        <v>0</v>
      </c>
      <c r="BJ97" s="13" t="s">
        <v>21</v>
      </c>
      <c r="BK97" s="177">
        <f t="shared" si="22"/>
        <v>0</v>
      </c>
      <c r="BL97" s="13" t="s">
        <v>203</v>
      </c>
      <c r="BM97" s="13" t="s">
        <v>204</v>
      </c>
      <c r="BN97" s="27"/>
      <c r="BO97" s="27"/>
      <c r="BP97" s="27"/>
      <c r="BQ97" s="27"/>
      <c r="BR97" s="27"/>
    </row>
    <row r="98" ht="16.5" customHeight="1">
      <c r="A98" s="27"/>
      <c r="B98" s="29"/>
      <c r="C98" s="166" t="s">
        <v>205</v>
      </c>
      <c r="D98" s="166" t="s">
        <v>141</v>
      </c>
      <c r="E98" s="167" t="s">
        <v>206</v>
      </c>
      <c r="F98" s="168" t="s">
        <v>207</v>
      </c>
      <c r="G98" s="169" t="s">
        <v>196</v>
      </c>
      <c r="H98" s="170">
        <v>0.6</v>
      </c>
      <c r="I98" s="171"/>
      <c r="J98" s="172">
        <f t="shared" si="13"/>
        <v>0</v>
      </c>
      <c r="K98" s="168" t="s">
        <v>149</v>
      </c>
      <c r="L98" s="29"/>
      <c r="M98" s="173" t="s">
        <v>34</v>
      </c>
      <c r="N98" s="174" t="s">
        <v>63</v>
      </c>
      <c r="O98" s="27"/>
      <c r="P98" s="175">
        <f t="shared" si="14"/>
        <v>0</v>
      </c>
      <c r="Q98" s="175">
        <v>0.0</v>
      </c>
      <c r="R98" s="175">
        <f t="shared" si="15"/>
        <v>0</v>
      </c>
      <c r="S98" s="175">
        <v>0.0</v>
      </c>
      <c r="T98" s="176">
        <f t="shared" si="16"/>
        <v>0</v>
      </c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13" t="s">
        <v>167</v>
      </c>
      <c r="AS98" s="27"/>
      <c r="AT98" s="13" t="s">
        <v>141</v>
      </c>
      <c r="AU98" s="13" t="s">
        <v>21</v>
      </c>
      <c r="AV98" s="27"/>
      <c r="AW98" s="27"/>
      <c r="AX98" s="27"/>
      <c r="AY98" s="13" t="s">
        <v>134</v>
      </c>
      <c r="AZ98" s="27"/>
      <c r="BA98" s="27"/>
      <c r="BB98" s="27"/>
      <c r="BC98" s="27"/>
      <c r="BD98" s="27"/>
      <c r="BE98" s="177">
        <f t="shared" si="17"/>
        <v>0</v>
      </c>
      <c r="BF98" s="177">
        <f t="shared" si="18"/>
        <v>0</v>
      </c>
      <c r="BG98" s="177">
        <f t="shared" si="19"/>
        <v>0</v>
      </c>
      <c r="BH98" s="177">
        <f t="shared" si="20"/>
        <v>0</v>
      </c>
      <c r="BI98" s="177">
        <f t="shared" si="21"/>
        <v>0</v>
      </c>
      <c r="BJ98" s="13" t="s">
        <v>21</v>
      </c>
      <c r="BK98" s="177">
        <f t="shared" si="22"/>
        <v>0</v>
      </c>
      <c r="BL98" s="13" t="s">
        <v>167</v>
      </c>
      <c r="BM98" s="13" t="s">
        <v>210</v>
      </c>
      <c r="BN98" s="27"/>
      <c r="BO98" s="27"/>
      <c r="BP98" s="27"/>
      <c r="BQ98" s="27"/>
      <c r="BR98" s="27"/>
    </row>
    <row r="99" ht="16.5" customHeight="1">
      <c r="A99" s="27"/>
      <c r="B99" s="29"/>
      <c r="C99" s="166" t="s">
        <v>211</v>
      </c>
      <c r="D99" s="166" t="s">
        <v>141</v>
      </c>
      <c r="E99" s="167" t="s">
        <v>212</v>
      </c>
      <c r="F99" s="168" t="s">
        <v>213</v>
      </c>
      <c r="G99" s="169" t="s">
        <v>146</v>
      </c>
      <c r="H99" s="170">
        <v>2.0</v>
      </c>
      <c r="I99" s="171"/>
      <c r="J99" s="172">
        <f t="shared" si="13"/>
        <v>0</v>
      </c>
      <c r="K99" s="168" t="s">
        <v>149</v>
      </c>
      <c r="L99" s="29"/>
      <c r="M99" s="173" t="s">
        <v>34</v>
      </c>
      <c r="N99" s="174" t="s">
        <v>63</v>
      </c>
      <c r="O99" s="27"/>
      <c r="P99" s="175">
        <f t="shared" si="14"/>
        <v>0</v>
      </c>
      <c r="Q99" s="175">
        <v>0.0</v>
      </c>
      <c r="R99" s="175">
        <f t="shared" si="15"/>
        <v>0</v>
      </c>
      <c r="S99" s="175">
        <v>0.0</v>
      </c>
      <c r="T99" s="176">
        <f t="shared" si="16"/>
        <v>0</v>
      </c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13" t="s">
        <v>167</v>
      </c>
      <c r="AS99" s="27"/>
      <c r="AT99" s="13" t="s">
        <v>141</v>
      </c>
      <c r="AU99" s="13" t="s">
        <v>21</v>
      </c>
      <c r="AV99" s="27"/>
      <c r="AW99" s="27"/>
      <c r="AX99" s="27"/>
      <c r="AY99" s="13" t="s">
        <v>134</v>
      </c>
      <c r="AZ99" s="27"/>
      <c r="BA99" s="27"/>
      <c r="BB99" s="27"/>
      <c r="BC99" s="27"/>
      <c r="BD99" s="27"/>
      <c r="BE99" s="177">
        <f t="shared" si="17"/>
        <v>0</v>
      </c>
      <c r="BF99" s="177">
        <f t="shared" si="18"/>
        <v>0</v>
      </c>
      <c r="BG99" s="177">
        <f t="shared" si="19"/>
        <v>0</v>
      </c>
      <c r="BH99" s="177">
        <f t="shared" si="20"/>
        <v>0</v>
      </c>
      <c r="BI99" s="177">
        <f t="shared" si="21"/>
        <v>0</v>
      </c>
      <c r="BJ99" s="13" t="s">
        <v>21</v>
      </c>
      <c r="BK99" s="177">
        <f t="shared" si="22"/>
        <v>0</v>
      </c>
      <c r="BL99" s="13" t="s">
        <v>167</v>
      </c>
      <c r="BM99" s="13" t="s">
        <v>214</v>
      </c>
      <c r="BN99" s="27"/>
      <c r="BO99" s="27"/>
      <c r="BP99" s="27"/>
      <c r="BQ99" s="27"/>
      <c r="BR99" s="27"/>
    </row>
    <row r="100" ht="16.5" customHeight="1">
      <c r="A100" s="27"/>
      <c r="B100" s="29"/>
      <c r="C100" s="166" t="s">
        <v>44</v>
      </c>
      <c r="D100" s="166" t="s">
        <v>141</v>
      </c>
      <c r="E100" s="167" t="s">
        <v>215</v>
      </c>
      <c r="F100" s="168" t="s">
        <v>216</v>
      </c>
      <c r="G100" s="169" t="s">
        <v>196</v>
      </c>
      <c r="H100" s="170">
        <v>0.6</v>
      </c>
      <c r="I100" s="171"/>
      <c r="J100" s="172">
        <f t="shared" si="13"/>
        <v>0</v>
      </c>
      <c r="K100" s="168" t="s">
        <v>149</v>
      </c>
      <c r="L100" s="29"/>
      <c r="M100" s="173" t="s">
        <v>34</v>
      </c>
      <c r="N100" s="174" t="s">
        <v>63</v>
      </c>
      <c r="O100" s="27"/>
      <c r="P100" s="175">
        <f t="shared" si="14"/>
        <v>0</v>
      </c>
      <c r="Q100" s="175">
        <v>0.0</v>
      </c>
      <c r="R100" s="175">
        <f t="shared" si="15"/>
        <v>0</v>
      </c>
      <c r="S100" s="175">
        <v>0.0</v>
      </c>
      <c r="T100" s="176">
        <f t="shared" si="16"/>
        <v>0</v>
      </c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13" t="s">
        <v>167</v>
      </c>
      <c r="AS100" s="27"/>
      <c r="AT100" s="13" t="s">
        <v>141</v>
      </c>
      <c r="AU100" s="13" t="s">
        <v>21</v>
      </c>
      <c r="AV100" s="27"/>
      <c r="AW100" s="27"/>
      <c r="AX100" s="27"/>
      <c r="AY100" s="13" t="s">
        <v>134</v>
      </c>
      <c r="AZ100" s="27"/>
      <c r="BA100" s="27"/>
      <c r="BB100" s="27"/>
      <c r="BC100" s="27"/>
      <c r="BD100" s="27"/>
      <c r="BE100" s="177">
        <f t="shared" si="17"/>
        <v>0</v>
      </c>
      <c r="BF100" s="177">
        <f t="shared" si="18"/>
        <v>0</v>
      </c>
      <c r="BG100" s="177">
        <f t="shared" si="19"/>
        <v>0</v>
      </c>
      <c r="BH100" s="177">
        <f t="shared" si="20"/>
        <v>0</v>
      </c>
      <c r="BI100" s="177">
        <f t="shared" si="21"/>
        <v>0</v>
      </c>
      <c r="BJ100" s="13" t="s">
        <v>21</v>
      </c>
      <c r="BK100" s="177">
        <f t="shared" si="22"/>
        <v>0</v>
      </c>
      <c r="BL100" s="13" t="s">
        <v>167</v>
      </c>
      <c r="BM100" s="13" t="s">
        <v>217</v>
      </c>
      <c r="BN100" s="27"/>
      <c r="BO100" s="27"/>
      <c r="BP100" s="27"/>
      <c r="BQ100" s="27"/>
      <c r="BR100" s="27"/>
    </row>
    <row r="101" ht="16.5" customHeight="1">
      <c r="A101" s="27"/>
      <c r="B101" s="29"/>
      <c r="C101" s="166" t="s">
        <v>218</v>
      </c>
      <c r="D101" s="166" t="s">
        <v>141</v>
      </c>
      <c r="E101" s="167" t="s">
        <v>219</v>
      </c>
      <c r="F101" s="168" t="s">
        <v>220</v>
      </c>
      <c r="G101" s="169" t="s">
        <v>165</v>
      </c>
      <c r="H101" s="170">
        <v>1.0</v>
      </c>
      <c r="I101" s="171"/>
      <c r="J101" s="172">
        <f t="shared" si="13"/>
        <v>0</v>
      </c>
      <c r="K101" s="168" t="s">
        <v>34</v>
      </c>
      <c r="L101" s="29"/>
      <c r="M101" s="173" t="s">
        <v>34</v>
      </c>
      <c r="N101" s="174" t="s">
        <v>63</v>
      </c>
      <c r="O101" s="27"/>
      <c r="P101" s="175">
        <f t="shared" si="14"/>
        <v>0</v>
      </c>
      <c r="Q101" s="175">
        <v>0.0</v>
      </c>
      <c r="R101" s="175">
        <f t="shared" si="15"/>
        <v>0</v>
      </c>
      <c r="S101" s="175">
        <v>0.0</v>
      </c>
      <c r="T101" s="176">
        <f t="shared" si="16"/>
        <v>0</v>
      </c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13" t="s">
        <v>175</v>
      </c>
      <c r="AS101" s="27"/>
      <c r="AT101" s="13" t="s">
        <v>141</v>
      </c>
      <c r="AU101" s="13" t="s">
        <v>21</v>
      </c>
      <c r="AV101" s="27"/>
      <c r="AW101" s="27"/>
      <c r="AX101" s="27"/>
      <c r="AY101" s="13" t="s">
        <v>134</v>
      </c>
      <c r="AZ101" s="27"/>
      <c r="BA101" s="27"/>
      <c r="BB101" s="27"/>
      <c r="BC101" s="27"/>
      <c r="BD101" s="27"/>
      <c r="BE101" s="177">
        <f t="shared" si="17"/>
        <v>0</v>
      </c>
      <c r="BF101" s="177">
        <f t="shared" si="18"/>
        <v>0</v>
      </c>
      <c r="BG101" s="177">
        <f t="shared" si="19"/>
        <v>0</v>
      </c>
      <c r="BH101" s="177">
        <f t="shared" si="20"/>
        <v>0</v>
      </c>
      <c r="BI101" s="177">
        <f t="shared" si="21"/>
        <v>0</v>
      </c>
      <c r="BJ101" s="13" t="s">
        <v>21</v>
      </c>
      <c r="BK101" s="177">
        <f t="shared" si="22"/>
        <v>0</v>
      </c>
      <c r="BL101" s="13" t="s">
        <v>175</v>
      </c>
      <c r="BM101" s="13" t="s">
        <v>221</v>
      </c>
      <c r="BN101" s="27"/>
      <c r="BO101" s="27"/>
      <c r="BP101" s="27"/>
      <c r="BQ101" s="27"/>
      <c r="BR101" s="27"/>
    </row>
    <row r="102" ht="16.5" customHeight="1">
      <c r="A102" s="27"/>
      <c r="B102" s="29"/>
      <c r="C102" s="166" t="s">
        <v>222</v>
      </c>
      <c r="D102" s="166" t="s">
        <v>141</v>
      </c>
      <c r="E102" s="167" t="s">
        <v>223</v>
      </c>
      <c r="F102" s="168" t="s">
        <v>224</v>
      </c>
      <c r="G102" s="169" t="s">
        <v>165</v>
      </c>
      <c r="H102" s="170">
        <v>1.0</v>
      </c>
      <c r="I102" s="171"/>
      <c r="J102" s="172">
        <f t="shared" si="13"/>
        <v>0</v>
      </c>
      <c r="K102" s="168" t="s">
        <v>34</v>
      </c>
      <c r="L102" s="29"/>
      <c r="M102" s="173" t="s">
        <v>34</v>
      </c>
      <c r="N102" s="174" t="s">
        <v>63</v>
      </c>
      <c r="O102" s="27"/>
      <c r="P102" s="175">
        <f t="shared" si="14"/>
        <v>0</v>
      </c>
      <c r="Q102" s="175">
        <v>0.0</v>
      </c>
      <c r="R102" s="175">
        <f t="shared" si="15"/>
        <v>0</v>
      </c>
      <c r="S102" s="175">
        <v>0.0</v>
      </c>
      <c r="T102" s="176">
        <f t="shared" si="16"/>
        <v>0</v>
      </c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13" t="s">
        <v>175</v>
      </c>
      <c r="AS102" s="27"/>
      <c r="AT102" s="13" t="s">
        <v>141</v>
      </c>
      <c r="AU102" s="13" t="s">
        <v>21</v>
      </c>
      <c r="AV102" s="27"/>
      <c r="AW102" s="27"/>
      <c r="AX102" s="27"/>
      <c r="AY102" s="13" t="s">
        <v>134</v>
      </c>
      <c r="AZ102" s="27"/>
      <c r="BA102" s="27"/>
      <c r="BB102" s="27"/>
      <c r="BC102" s="27"/>
      <c r="BD102" s="27"/>
      <c r="BE102" s="177">
        <f t="shared" si="17"/>
        <v>0</v>
      </c>
      <c r="BF102" s="177">
        <f t="shared" si="18"/>
        <v>0</v>
      </c>
      <c r="BG102" s="177">
        <f t="shared" si="19"/>
        <v>0</v>
      </c>
      <c r="BH102" s="177">
        <f t="shared" si="20"/>
        <v>0</v>
      </c>
      <c r="BI102" s="177">
        <f t="shared" si="21"/>
        <v>0</v>
      </c>
      <c r="BJ102" s="13" t="s">
        <v>21</v>
      </c>
      <c r="BK102" s="177">
        <f t="shared" si="22"/>
        <v>0</v>
      </c>
      <c r="BL102" s="13" t="s">
        <v>175</v>
      </c>
      <c r="BM102" s="13" t="s">
        <v>225</v>
      </c>
      <c r="BN102" s="27"/>
      <c r="BO102" s="27"/>
      <c r="BP102" s="27"/>
      <c r="BQ102" s="27"/>
      <c r="BR102" s="27"/>
    </row>
    <row r="103" ht="16.5" customHeight="1">
      <c r="A103" s="27"/>
      <c r="B103" s="29"/>
      <c r="C103" s="166" t="s">
        <v>226</v>
      </c>
      <c r="D103" s="166" t="s">
        <v>141</v>
      </c>
      <c r="E103" s="167" t="s">
        <v>227</v>
      </c>
      <c r="F103" s="168" t="s">
        <v>228</v>
      </c>
      <c r="G103" s="169" t="s">
        <v>165</v>
      </c>
      <c r="H103" s="170">
        <v>1.0</v>
      </c>
      <c r="I103" s="171"/>
      <c r="J103" s="172">
        <f t="shared" si="13"/>
        <v>0</v>
      </c>
      <c r="K103" s="168" t="s">
        <v>34</v>
      </c>
      <c r="L103" s="29"/>
      <c r="M103" s="173" t="s">
        <v>34</v>
      </c>
      <c r="N103" s="174" t="s">
        <v>63</v>
      </c>
      <c r="O103" s="27"/>
      <c r="P103" s="175">
        <f t="shared" si="14"/>
        <v>0</v>
      </c>
      <c r="Q103" s="175">
        <v>0.0</v>
      </c>
      <c r="R103" s="175">
        <f t="shared" si="15"/>
        <v>0</v>
      </c>
      <c r="S103" s="175">
        <v>0.0</v>
      </c>
      <c r="T103" s="176">
        <f t="shared" si="16"/>
        <v>0</v>
      </c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13" t="s">
        <v>175</v>
      </c>
      <c r="AS103" s="27"/>
      <c r="AT103" s="13" t="s">
        <v>141</v>
      </c>
      <c r="AU103" s="13" t="s">
        <v>21</v>
      </c>
      <c r="AV103" s="27"/>
      <c r="AW103" s="27"/>
      <c r="AX103" s="27"/>
      <c r="AY103" s="13" t="s">
        <v>134</v>
      </c>
      <c r="AZ103" s="27"/>
      <c r="BA103" s="27"/>
      <c r="BB103" s="27"/>
      <c r="BC103" s="27"/>
      <c r="BD103" s="27"/>
      <c r="BE103" s="177">
        <f t="shared" si="17"/>
        <v>0</v>
      </c>
      <c r="BF103" s="177">
        <f t="shared" si="18"/>
        <v>0</v>
      </c>
      <c r="BG103" s="177">
        <f t="shared" si="19"/>
        <v>0</v>
      </c>
      <c r="BH103" s="177">
        <f t="shared" si="20"/>
        <v>0</v>
      </c>
      <c r="BI103" s="177">
        <f t="shared" si="21"/>
        <v>0</v>
      </c>
      <c r="BJ103" s="13" t="s">
        <v>21</v>
      </c>
      <c r="BK103" s="177">
        <f t="shared" si="22"/>
        <v>0</v>
      </c>
      <c r="BL103" s="13" t="s">
        <v>175</v>
      </c>
      <c r="BM103" s="13" t="s">
        <v>230</v>
      </c>
      <c r="BN103" s="27"/>
      <c r="BO103" s="27"/>
      <c r="BP103" s="27"/>
      <c r="BQ103" s="27"/>
      <c r="BR103" s="27"/>
    </row>
    <row r="104" ht="16.5" customHeight="1">
      <c r="A104" s="27"/>
      <c r="B104" s="29"/>
      <c r="C104" s="166" t="s">
        <v>231</v>
      </c>
      <c r="D104" s="166" t="s">
        <v>141</v>
      </c>
      <c r="E104" s="167" t="s">
        <v>233</v>
      </c>
      <c r="F104" s="168" t="s">
        <v>235</v>
      </c>
      <c r="G104" s="169" t="s">
        <v>165</v>
      </c>
      <c r="H104" s="170">
        <v>1.0</v>
      </c>
      <c r="I104" s="171"/>
      <c r="J104" s="172">
        <f t="shared" si="13"/>
        <v>0</v>
      </c>
      <c r="K104" s="168" t="s">
        <v>34</v>
      </c>
      <c r="L104" s="29"/>
      <c r="M104" s="173" t="s">
        <v>34</v>
      </c>
      <c r="N104" s="174" t="s">
        <v>63</v>
      </c>
      <c r="O104" s="27"/>
      <c r="P104" s="175">
        <f t="shared" si="14"/>
        <v>0</v>
      </c>
      <c r="Q104" s="175">
        <v>0.0</v>
      </c>
      <c r="R104" s="175">
        <f t="shared" si="15"/>
        <v>0</v>
      </c>
      <c r="S104" s="175">
        <v>0.0</v>
      </c>
      <c r="T104" s="176">
        <f t="shared" si="16"/>
        <v>0</v>
      </c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13" t="s">
        <v>175</v>
      </c>
      <c r="AS104" s="27"/>
      <c r="AT104" s="13" t="s">
        <v>141</v>
      </c>
      <c r="AU104" s="13" t="s">
        <v>21</v>
      </c>
      <c r="AV104" s="27"/>
      <c r="AW104" s="27"/>
      <c r="AX104" s="27"/>
      <c r="AY104" s="13" t="s">
        <v>134</v>
      </c>
      <c r="AZ104" s="27"/>
      <c r="BA104" s="27"/>
      <c r="BB104" s="27"/>
      <c r="BC104" s="27"/>
      <c r="BD104" s="27"/>
      <c r="BE104" s="177">
        <f t="shared" si="17"/>
        <v>0</v>
      </c>
      <c r="BF104" s="177">
        <f t="shared" si="18"/>
        <v>0</v>
      </c>
      <c r="BG104" s="177">
        <f t="shared" si="19"/>
        <v>0</v>
      </c>
      <c r="BH104" s="177">
        <f t="shared" si="20"/>
        <v>0</v>
      </c>
      <c r="BI104" s="177">
        <f t="shared" si="21"/>
        <v>0</v>
      </c>
      <c r="BJ104" s="13" t="s">
        <v>21</v>
      </c>
      <c r="BK104" s="177">
        <f t="shared" si="22"/>
        <v>0</v>
      </c>
      <c r="BL104" s="13" t="s">
        <v>175</v>
      </c>
      <c r="BM104" s="13" t="s">
        <v>236</v>
      </c>
      <c r="BN104" s="27"/>
      <c r="BO104" s="27"/>
      <c r="BP104" s="27"/>
      <c r="BQ104" s="27"/>
      <c r="BR104" s="27"/>
    </row>
    <row r="105" ht="16.5" customHeight="1">
      <c r="A105" s="27"/>
      <c r="B105" s="29"/>
      <c r="C105" s="166" t="s">
        <v>22</v>
      </c>
      <c r="D105" s="166" t="s">
        <v>141</v>
      </c>
      <c r="E105" s="167" t="s">
        <v>237</v>
      </c>
      <c r="F105" s="168" t="s">
        <v>238</v>
      </c>
      <c r="G105" s="169" t="s">
        <v>165</v>
      </c>
      <c r="H105" s="170">
        <v>2.0</v>
      </c>
      <c r="I105" s="171"/>
      <c r="J105" s="172">
        <f t="shared" si="13"/>
        <v>0</v>
      </c>
      <c r="K105" s="168" t="s">
        <v>34</v>
      </c>
      <c r="L105" s="29"/>
      <c r="M105" s="173" t="s">
        <v>34</v>
      </c>
      <c r="N105" s="174" t="s">
        <v>63</v>
      </c>
      <c r="O105" s="27"/>
      <c r="P105" s="175">
        <f t="shared" si="14"/>
        <v>0</v>
      </c>
      <c r="Q105" s="175">
        <v>0.0</v>
      </c>
      <c r="R105" s="175">
        <f t="shared" si="15"/>
        <v>0</v>
      </c>
      <c r="S105" s="175">
        <v>0.0</v>
      </c>
      <c r="T105" s="176">
        <f t="shared" si="16"/>
        <v>0</v>
      </c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13" t="s">
        <v>175</v>
      </c>
      <c r="AS105" s="27"/>
      <c r="AT105" s="13" t="s">
        <v>141</v>
      </c>
      <c r="AU105" s="13" t="s">
        <v>21</v>
      </c>
      <c r="AV105" s="27"/>
      <c r="AW105" s="27"/>
      <c r="AX105" s="27"/>
      <c r="AY105" s="13" t="s">
        <v>134</v>
      </c>
      <c r="AZ105" s="27"/>
      <c r="BA105" s="27"/>
      <c r="BB105" s="27"/>
      <c r="BC105" s="27"/>
      <c r="BD105" s="27"/>
      <c r="BE105" s="177">
        <f t="shared" si="17"/>
        <v>0</v>
      </c>
      <c r="BF105" s="177">
        <f t="shared" si="18"/>
        <v>0</v>
      </c>
      <c r="BG105" s="177">
        <f t="shared" si="19"/>
        <v>0</v>
      </c>
      <c r="BH105" s="177">
        <f t="shared" si="20"/>
        <v>0</v>
      </c>
      <c r="BI105" s="177">
        <f t="shared" si="21"/>
        <v>0</v>
      </c>
      <c r="BJ105" s="13" t="s">
        <v>21</v>
      </c>
      <c r="BK105" s="177">
        <f t="shared" si="22"/>
        <v>0</v>
      </c>
      <c r="BL105" s="13" t="s">
        <v>175</v>
      </c>
      <c r="BM105" s="13" t="s">
        <v>242</v>
      </c>
      <c r="BN105" s="27"/>
      <c r="BO105" s="27"/>
      <c r="BP105" s="27"/>
      <c r="BQ105" s="27"/>
      <c r="BR105" s="27"/>
    </row>
    <row r="106" ht="16.5" customHeight="1">
      <c r="A106" s="27"/>
      <c r="B106" s="29"/>
      <c r="C106" s="166" t="s">
        <v>243</v>
      </c>
      <c r="D106" s="166" t="s">
        <v>141</v>
      </c>
      <c r="E106" s="167" t="s">
        <v>244</v>
      </c>
      <c r="F106" s="168" t="s">
        <v>245</v>
      </c>
      <c r="G106" s="169" t="s">
        <v>165</v>
      </c>
      <c r="H106" s="170">
        <v>1.0</v>
      </c>
      <c r="I106" s="171"/>
      <c r="J106" s="172">
        <f t="shared" si="13"/>
        <v>0</v>
      </c>
      <c r="K106" s="168" t="s">
        <v>34</v>
      </c>
      <c r="L106" s="29"/>
      <c r="M106" s="173" t="s">
        <v>34</v>
      </c>
      <c r="N106" s="174" t="s">
        <v>63</v>
      </c>
      <c r="O106" s="27"/>
      <c r="P106" s="175">
        <f t="shared" si="14"/>
        <v>0</v>
      </c>
      <c r="Q106" s="175">
        <v>0.0</v>
      </c>
      <c r="R106" s="175">
        <f t="shared" si="15"/>
        <v>0</v>
      </c>
      <c r="S106" s="175">
        <v>0.0</v>
      </c>
      <c r="T106" s="176">
        <f t="shared" si="16"/>
        <v>0</v>
      </c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13" t="s">
        <v>175</v>
      </c>
      <c r="AS106" s="27"/>
      <c r="AT106" s="13" t="s">
        <v>141</v>
      </c>
      <c r="AU106" s="13" t="s">
        <v>21</v>
      </c>
      <c r="AV106" s="27"/>
      <c r="AW106" s="27"/>
      <c r="AX106" s="27"/>
      <c r="AY106" s="13" t="s">
        <v>134</v>
      </c>
      <c r="AZ106" s="27"/>
      <c r="BA106" s="27"/>
      <c r="BB106" s="27"/>
      <c r="BC106" s="27"/>
      <c r="BD106" s="27"/>
      <c r="BE106" s="177">
        <f t="shared" si="17"/>
        <v>0</v>
      </c>
      <c r="BF106" s="177">
        <f t="shared" si="18"/>
        <v>0</v>
      </c>
      <c r="BG106" s="177">
        <f t="shared" si="19"/>
        <v>0</v>
      </c>
      <c r="BH106" s="177">
        <f t="shared" si="20"/>
        <v>0</v>
      </c>
      <c r="BI106" s="177">
        <f t="shared" si="21"/>
        <v>0</v>
      </c>
      <c r="BJ106" s="13" t="s">
        <v>21</v>
      </c>
      <c r="BK106" s="177">
        <f t="shared" si="22"/>
        <v>0</v>
      </c>
      <c r="BL106" s="13" t="s">
        <v>175</v>
      </c>
      <c r="BM106" s="13" t="s">
        <v>251</v>
      </c>
      <c r="BN106" s="27"/>
      <c r="BO106" s="27"/>
      <c r="BP106" s="27"/>
      <c r="BQ106" s="27"/>
      <c r="BR106" s="27"/>
    </row>
    <row r="107" ht="16.5" customHeight="1">
      <c r="A107" s="27"/>
      <c r="B107" s="29"/>
      <c r="C107" s="166" t="s">
        <v>252</v>
      </c>
      <c r="D107" s="166" t="s">
        <v>141</v>
      </c>
      <c r="E107" s="167" t="s">
        <v>253</v>
      </c>
      <c r="F107" s="168" t="s">
        <v>254</v>
      </c>
      <c r="G107" s="169" t="s">
        <v>165</v>
      </c>
      <c r="H107" s="170">
        <v>1.0</v>
      </c>
      <c r="I107" s="171"/>
      <c r="J107" s="172">
        <f t="shared" si="13"/>
        <v>0</v>
      </c>
      <c r="K107" s="168" t="s">
        <v>34</v>
      </c>
      <c r="L107" s="29"/>
      <c r="M107" s="173" t="s">
        <v>34</v>
      </c>
      <c r="N107" s="174" t="s">
        <v>63</v>
      </c>
      <c r="O107" s="27"/>
      <c r="P107" s="175">
        <f t="shared" si="14"/>
        <v>0</v>
      </c>
      <c r="Q107" s="175">
        <v>0.0</v>
      </c>
      <c r="R107" s="175">
        <f t="shared" si="15"/>
        <v>0</v>
      </c>
      <c r="S107" s="175">
        <v>0.0</v>
      </c>
      <c r="T107" s="176">
        <f t="shared" si="16"/>
        <v>0</v>
      </c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13" t="s">
        <v>175</v>
      </c>
      <c r="AS107" s="27"/>
      <c r="AT107" s="13" t="s">
        <v>141</v>
      </c>
      <c r="AU107" s="13" t="s">
        <v>21</v>
      </c>
      <c r="AV107" s="27"/>
      <c r="AW107" s="27"/>
      <c r="AX107" s="27"/>
      <c r="AY107" s="13" t="s">
        <v>134</v>
      </c>
      <c r="AZ107" s="27"/>
      <c r="BA107" s="27"/>
      <c r="BB107" s="27"/>
      <c r="BC107" s="27"/>
      <c r="BD107" s="27"/>
      <c r="BE107" s="177">
        <f t="shared" si="17"/>
        <v>0</v>
      </c>
      <c r="BF107" s="177">
        <f t="shared" si="18"/>
        <v>0</v>
      </c>
      <c r="BG107" s="177">
        <f t="shared" si="19"/>
        <v>0</v>
      </c>
      <c r="BH107" s="177">
        <f t="shared" si="20"/>
        <v>0</v>
      </c>
      <c r="BI107" s="177">
        <f t="shared" si="21"/>
        <v>0</v>
      </c>
      <c r="BJ107" s="13" t="s">
        <v>21</v>
      </c>
      <c r="BK107" s="177">
        <f t="shared" si="22"/>
        <v>0</v>
      </c>
      <c r="BL107" s="13" t="s">
        <v>175</v>
      </c>
      <c r="BM107" s="13" t="s">
        <v>258</v>
      </c>
      <c r="BN107" s="27"/>
      <c r="BO107" s="27"/>
      <c r="BP107" s="27"/>
      <c r="BQ107" s="27"/>
      <c r="BR107" s="27"/>
    </row>
    <row r="108" ht="16.5" customHeight="1">
      <c r="A108" s="27"/>
      <c r="B108" s="29"/>
      <c r="C108" s="166" t="s">
        <v>259</v>
      </c>
      <c r="D108" s="166" t="s">
        <v>141</v>
      </c>
      <c r="E108" s="167" t="s">
        <v>260</v>
      </c>
      <c r="F108" s="168" t="s">
        <v>261</v>
      </c>
      <c r="G108" s="169" t="s">
        <v>165</v>
      </c>
      <c r="H108" s="170">
        <v>1.0</v>
      </c>
      <c r="I108" s="171"/>
      <c r="J108" s="172">
        <f t="shared" si="13"/>
        <v>0</v>
      </c>
      <c r="K108" s="168" t="s">
        <v>34</v>
      </c>
      <c r="L108" s="29"/>
      <c r="M108" s="173" t="s">
        <v>34</v>
      </c>
      <c r="N108" s="195" t="s">
        <v>63</v>
      </c>
      <c r="O108" s="196"/>
      <c r="P108" s="197">
        <f t="shared" si="14"/>
        <v>0</v>
      </c>
      <c r="Q108" s="197">
        <v>0.0</v>
      </c>
      <c r="R108" s="197">
        <f t="shared" si="15"/>
        <v>0</v>
      </c>
      <c r="S108" s="197">
        <v>0.0</v>
      </c>
      <c r="T108" s="198">
        <f t="shared" si="16"/>
        <v>0</v>
      </c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13" t="s">
        <v>175</v>
      </c>
      <c r="AS108" s="27"/>
      <c r="AT108" s="13" t="s">
        <v>141</v>
      </c>
      <c r="AU108" s="13" t="s">
        <v>21</v>
      </c>
      <c r="AV108" s="27"/>
      <c r="AW108" s="27"/>
      <c r="AX108" s="27"/>
      <c r="AY108" s="13" t="s">
        <v>134</v>
      </c>
      <c r="AZ108" s="27"/>
      <c r="BA108" s="27"/>
      <c r="BB108" s="27"/>
      <c r="BC108" s="27"/>
      <c r="BD108" s="27"/>
      <c r="BE108" s="177">
        <f t="shared" si="17"/>
        <v>0</v>
      </c>
      <c r="BF108" s="177">
        <f t="shared" si="18"/>
        <v>0</v>
      </c>
      <c r="BG108" s="177">
        <f t="shared" si="19"/>
        <v>0</v>
      </c>
      <c r="BH108" s="177">
        <f t="shared" si="20"/>
        <v>0</v>
      </c>
      <c r="BI108" s="177">
        <f t="shared" si="21"/>
        <v>0</v>
      </c>
      <c r="BJ108" s="13" t="s">
        <v>21</v>
      </c>
      <c r="BK108" s="177">
        <f t="shared" si="22"/>
        <v>0</v>
      </c>
      <c r="BL108" s="13" t="s">
        <v>175</v>
      </c>
      <c r="BM108" s="13" t="s">
        <v>268</v>
      </c>
      <c r="BN108" s="27"/>
      <c r="BO108" s="27"/>
      <c r="BP108" s="27"/>
      <c r="BQ108" s="27"/>
      <c r="BR108" s="27"/>
    </row>
    <row r="109" ht="6.75" customHeight="1">
      <c r="A109" s="27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29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</row>
    <row r="110" ht="13.5" customHeight="1">
      <c r="I110" s="11"/>
    </row>
    <row r="111" ht="13.5" customHeight="1">
      <c r="I111" s="11"/>
    </row>
    <row r="112" ht="13.5" customHeight="1">
      <c r="I112" s="11"/>
    </row>
    <row r="113" ht="13.5" customHeight="1">
      <c r="I113" s="11"/>
    </row>
    <row r="114" ht="13.5" customHeight="1">
      <c r="I114" s="11"/>
    </row>
    <row r="115" ht="13.5" customHeight="1">
      <c r="I115" s="11"/>
    </row>
    <row r="116" ht="13.5" customHeight="1">
      <c r="I116" s="11"/>
    </row>
    <row r="117" ht="13.5" customHeight="1">
      <c r="I117" s="11"/>
    </row>
    <row r="118" ht="13.5" customHeight="1">
      <c r="I118" s="11"/>
    </row>
    <row r="119" ht="13.5" customHeight="1">
      <c r="I119" s="11"/>
    </row>
    <row r="120" ht="13.5" customHeight="1">
      <c r="I120" s="11"/>
    </row>
    <row r="121" ht="13.5" customHeight="1">
      <c r="I121" s="11"/>
    </row>
    <row r="122" ht="13.5" customHeight="1">
      <c r="I122" s="11"/>
    </row>
    <row r="123" ht="13.5" customHeight="1">
      <c r="I123" s="11"/>
    </row>
    <row r="124" ht="13.5" customHeight="1">
      <c r="I124" s="11"/>
    </row>
    <row r="125" ht="13.5" customHeight="1">
      <c r="I125" s="11"/>
    </row>
    <row r="126" ht="13.5" customHeight="1">
      <c r="I126" s="11"/>
    </row>
    <row r="127" ht="13.5" customHeight="1">
      <c r="I127" s="11"/>
    </row>
    <row r="128" ht="13.5" customHeight="1">
      <c r="I128" s="11"/>
    </row>
    <row r="129" ht="13.5" customHeight="1">
      <c r="I129" s="11"/>
    </row>
    <row r="130" ht="13.5" customHeight="1">
      <c r="I130" s="11"/>
    </row>
    <row r="131" ht="13.5" customHeight="1">
      <c r="I131" s="11"/>
    </row>
    <row r="132" ht="13.5" customHeight="1">
      <c r="I132" s="11"/>
    </row>
    <row r="133" ht="13.5" customHeight="1">
      <c r="I133" s="11"/>
    </row>
    <row r="134" ht="13.5" customHeight="1">
      <c r="I134" s="11"/>
    </row>
    <row r="135" ht="13.5" customHeight="1">
      <c r="I135" s="11"/>
    </row>
    <row r="136" ht="13.5" customHeight="1">
      <c r="I136" s="11"/>
    </row>
    <row r="137" ht="13.5" customHeight="1">
      <c r="I137" s="11"/>
    </row>
    <row r="138" ht="13.5" customHeight="1">
      <c r="I138" s="11"/>
    </row>
    <row r="139" ht="13.5" customHeight="1">
      <c r="I139" s="11"/>
    </row>
    <row r="140" ht="13.5" customHeight="1">
      <c r="I140" s="11"/>
    </row>
    <row r="141" ht="13.5" customHeight="1">
      <c r="I141" s="11"/>
    </row>
    <row r="142" ht="13.5" customHeight="1">
      <c r="I142" s="11"/>
    </row>
    <row r="143" ht="13.5" customHeight="1">
      <c r="I143" s="11"/>
    </row>
    <row r="144" ht="13.5" customHeight="1">
      <c r="I144" s="11"/>
    </row>
    <row r="145" ht="13.5" customHeight="1">
      <c r="I145" s="11"/>
    </row>
    <row r="146" ht="13.5" customHeight="1">
      <c r="I146" s="11"/>
    </row>
    <row r="147" ht="13.5" customHeight="1">
      <c r="I147" s="11"/>
    </row>
    <row r="148" ht="13.5" customHeight="1">
      <c r="I148" s="11"/>
    </row>
    <row r="149" ht="13.5" customHeight="1">
      <c r="I149" s="11"/>
    </row>
    <row r="150" ht="13.5" customHeight="1">
      <c r="I150" s="11"/>
    </row>
    <row r="151" ht="13.5" customHeight="1">
      <c r="I151" s="11"/>
    </row>
    <row r="152" ht="13.5" customHeight="1">
      <c r="I152" s="11"/>
    </row>
    <row r="153" ht="13.5" customHeight="1">
      <c r="I153" s="11"/>
    </row>
    <row r="154" ht="13.5" customHeight="1">
      <c r="I154" s="11"/>
    </row>
    <row r="155" ht="13.5" customHeight="1">
      <c r="I155" s="11"/>
    </row>
    <row r="156" ht="13.5" customHeight="1">
      <c r="I156" s="11"/>
    </row>
    <row r="157" ht="13.5" customHeight="1">
      <c r="I157" s="11"/>
    </row>
    <row r="158" ht="13.5" customHeight="1">
      <c r="I158" s="11"/>
    </row>
    <row r="159" ht="13.5" customHeight="1">
      <c r="I159" s="11"/>
    </row>
    <row r="160" ht="13.5" customHeight="1">
      <c r="I160" s="11"/>
    </row>
    <row r="161" ht="13.5" customHeight="1">
      <c r="I161" s="11"/>
    </row>
    <row r="162" ht="13.5" customHeight="1">
      <c r="I162" s="11"/>
    </row>
    <row r="163" ht="13.5" customHeight="1">
      <c r="I163" s="11"/>
    </row>
    <row r="164" ht="13.5" customHeight="1">
      <c r="I164" s="11"/>
    </row>
    <row r="165" ht="13.5" customHeight="1">
      <c r="I165" s="11"/>
    </row>
    <row r="166" ht="13.5" customHeight="1">
      <c r="I166" s="11"/>
    </row>
    <row r="167" ht="13.5" customHeight="1">
      <c r="I167" s="11"/>
    </row>
    <row r="168" ht="13.5" customHeight="1">
      <c r="I168" s="11"/>
    </row>
    <row r="169" ht="13.5" customHeight="1">
      <c r="I169" s="11"/>
    </row>
    <row r="170" ht="13.5" customHeight="1">
      <c r="I170" s="11"/>
    </row>
    <row r="171" ht="13.5" customHeight="1">
      <c r="I171" s="11"/>
    </row>
    <row r="172" ht="13.5" customHeight="1">
      <c r="I172" s="11"/>
    </row>
    <row r="173" ht="13.5" customHeight="1">
      <c r="I173" s="11"/>
    </row>
    <row r="174" ht="13.5" customHeight="1">
      <c r="I174" s="11"/>
    </row>
    <row r="175" ht="13.5" customHeight="1">
      <c r="I175" s="11"/>
    </row>
    <row r="176" ht="13.5" customHeight="1">
      <c r="I176" s="11"/>
    </row>
    <row r="177" ht="13.5" customHeight="1">
      <c r="I177" s="11"/>
    </row>
    <row r="178" ht="13.5" customHeight="1">
      <c r="I178" s="11"/>
    </row>
    <row r="179" ht="13.5" customHeight="1">
      <c r="I179" s="11"/>
    </row>
    <row r="180" ht="13.5" customHeight="1">
      <c r="I180" s="11"/>
    </row>
    <row r="181" ht="13.5" customHeight="1">
      <c r="I181" s="11"/>
    </row>
    <row r="182" ht="13.5" customHeight="1">
      <c r="I182" s="11"/>
    </row>
    <row r="183" ht="13.5" customHeight="1">
      <c r="I183" s="11"/>
    </row>
    <row r="184" ht="13.5" customHeight="1">
      <c r="I184" s="11"/>
    </row>
    <row r="185" ht="13.5" customHeight="1">
      <c r="I185" s="11"/>
    </row>
    <row r="186" ht="13.5" customHeight="1">
      <c r="I186" s="11"/>
    </row>
    <row r="187" ht="13.5" customHeight="1">
      <c r="I187" s="11"/>
    </row>
    <row r="188" ht="13.5" customHeight="1">
      <c r="I188" s="11"/>
    </row>
    <row r="189" ht="13.5" customHeight="1">
      <c r="I189" s="11"/>
    </row>
    <row r="190" ht="13.5" customHeight="1">
      <c r="I190" s="11"/>
    </row>
    <row r="191" ht="13.5" customHeight="1">
      <c r="I191" s="11"/>
    </row>
    <row r="192" ht="13.5" customHeight="1">
      <c r="I192" s="11"/>
    </row>
    <row r="193" ht="13.5" customHeight="1">
      <c r="I193" s="11"/>
    </row>
    <row r="194" ht="13.5" customHeight="1">
      <c r="I194" s="11"/>
    </row>
    <row r="195" ht="13.5" customHeight="1">
      <c r="I195" s="11"/>
    </row>
    <row r="196" ht="13.5" customHeight="1">
      <c r="I196" s="11"/>
    </row>
    <row r="197" ht="13.5" customHeight="1">
      <c r="I197" s="11"/>
    </row>
    <row r="198" ht="13.5" customHeight="1">
      <c r="I198" s="11"/>
    </row>
    <row r="199" ht="13.5" customHeight="1">
      <c r="I199" s="11"/>
    </row>
    <row r="200" ht="13.5" customHeight="1">
      <c r="I200" s="11"/>
    </row>
    <row r="201" ht="13.5" customHeight="1">
      <c r="I201" s="11"/>
    </row>
    <row r="202" ht="13.5" customHeight="1">
      <c r="I202" s="11"/>
    </row>
    <row r="203" ht="13.5" customHeight="1">
      <c r="I203" s="11"/>
    </row>
    <row r="204" ht="13.5" customHeight="1">
      <c r="I204" s="11"/>
    </row>
    <row r="205" ht="13.5" customHeight="1">
      <c r="I205" s="11"/>
    </row>
    <row r="206" ht="13.5" customHeight="1">
      <c r="I206" s="11"/>
    </row>
    <row r="207" ht="13.5" customHeight="1">
      <c r="I207" s="11"/>
    </row>
    <row r="208" ht="13.5" customHeight="1">
      <c r="I208" s="11"/>
    </row>
    <row r="209" ht="13.5" customHeight="1">
      <c r="I209" s="11"/>
    </row>
    <row r="210" ht="13.5" customHeight="1">
      <c r="I210" s="11"/>
    </row>
    <row r="211" ht="13.5" customHeight="1">
      <c r="I211" s="11"/>
    </row>
    <row r="212" ht="13.5" customHeight="1">
      <c r="I212" s="11"/>
    </row>
    <row r="213" ht="13.5" customHeight="1">
      <c r="I213" s="11"/>
    </row>
    <row r="214" ht="13.5" customHeight="1">
      <c r="I214" s="11"/>
    </row>
    <row r="215" ht="13.5" customHeight="1">
      <c r="I215" s="11"/>
    </row>
    <row r="216" ht="13.5" customHeight="1">
      <c r="I216" s="11"/>
    </row>
    <row r="217" ht="13.5" customHeight="1">
      <c r="I217" s="11"/>
    </row>
    <row r="218" ht="13.5" customHeight="1">
      <c r="I218" s="11"/>
    </row>
    <row r="219" ht="13.5" customHeight="1">
      <c r="I219" s="11"/>
    </row>
    <row r="220" ht="13.5" customHeight="1">
      <c r="I220" s="11"/>
    </row>
    <row r="221" ht="13.5" customHeight="1">
      <c r="I221" s="11"/>
    </row>
    <row r="222" ht="13.5" customHeight="1">
      <c r="I222" s="11"/>
    </row>
    <row r="223" ht="13.5" customHeight="1">
      <c r="I223" s="11"/>
    </row>
    <row r="224" ht="13.5" customHeight="1">
      <c r="I224" s="11"/>
    </row>
    <row r="225" ht="13.5" customHeight="1">
      <c r="I225" s="11"/>
    </row>
    <row r="226" ht="13.5" customHeight="1">
      <c r="I226" s="11"/>
    </row>
    <row r="227" ht="13.5" customHeight="1">
      <c r="I227" s="11"/>
    </row>
    <row r="228" ht="13.5" customHeight="1">
      <c r="I228" s="11"/>
    </row>
    <row r="229" ht="13.5" customHeight="1">
      <c r="I229" s="11"/>
    </row>
    <row r="230" ht="13.5" customHeight="1">
      <c r="I230" s="11"/>
    </row>
    <row r="231" ht="13.5" customHeight="1">
      <c r="I231" s="11"/>
    </row>
    <row r="232" ht="13.5" customHeight="1">
      <c r="I232" s="11"/>
    </row>
    <row r="233" ht="13.5" customHeight="1">
      <c r="I233" s="11"/>
    </row>
    <row r="234" ht="13.5" customHeight="1">
      <c r="I234" s="11"/>
    </row>
    <row r="235" ht="13.5" customHeight="1">
      <c r="I235" s="11"/>
    </row>
    <row r="236" ht="13.5" customHeight="1">
      <c r="I236" s="11"/>
    </row>
    <row r="237" ht="13.5" customHeight="1">
      <c r="I237" s="11"/>
    </row>
    <row r="238" ht="13.5" customHeight="1">
      <c r="I238" s="11"/>
    </row>
    <row r="239" ht="13.5" customHeight="1">
      <c r="I239" s="11"/>
    </row>
    <row r="240" ht="13.5" customHeight="1">
      <c r="I240" s="11"/>
    </row>
    <row r="241" ht="13.5" customHeight="1">
      <c r="I241" s="11"/>
    </row>
    <row r="242" ht="13.5" customHeight="1">
      <c r="I242" s="11"/>
    </row>
    <row r="243" ht="13.5" customHeight="1">
      <c r="I243" s="11"/>
    </row>
    <row r="244" ht="13.5" customHeight="1">
      <c r="I244" s="11"/>
    </row>
    <row r="245" ht="13.5" customHeight="1">
      <c r="I245" s="11"/>
    </row>
    <row r="246" ht="13.5" customHeight="1">
      <c r="I246" s="11"/>
    </row>
    <row r="247" ht="13.5" customHeight="1">
      <c r="I247" s="11"/>
    </row>
    <row r="248" ht="13.5" customHeight="1">
      <c r="I248" s="11"/>
    </row>
    <row r="249" ht="13.5" customHeight="1">
      <c r="I249" s="11"/>
    </row>
    <row r="250" ht="13.5" customHeight="1">
      <c r="I250" s="11"/>
    </row>
    <row r="251" ht="13.5" customHeight="1">
      <c r="I251" s="11"/>
    </row>
    <row r="252" ht="13.5" customHeight="1">
      <c r="I252" s="11"/>
    </row>
    <row r="253" ht="13.5" customHeight="1">
      <c r="I253" s="11"/>
    </row>
    <row r="254" ht="13.5" customHeight="1">
      <c r="I254" s="11"/>
    </row>
    <row r="255" ht="13.5" customHeight="1">
      <c r="I255" s="11"/>
    </row>
    <row r="256" ht="13.5" customHeight="1">
      <c r="I256" s="11"/>
    </row>
    <row r="257" ht="13.5" customHeight="1">
      <c r="I257" s="11"/>
    </row>
    <row r="258" ht="13.5" customHeight="1">
      <c r="I258" s="11"/>
    </row>
    <row r="259" ht="13.5" customHeight="1">
      <c r="I259" s="11"/>
    </row>
    <row r="260" ht="13.5" customHeight="1">
      <c r="I260" s="11"/>
    </row>
    <row r="261" ht="13.5" customHeight="1">
      <c r="I261" s="11"/>
    </row>
    <row r="262" ht="13.5" customHeight="1">
      <c r="I262" s="11"/>
    </row>
    <row r="263" ht="13.5" customHeight="1">
      <c r="I263" s="11"/>
    </row>
    <row r="264" ht="13.5" customHeight="1">
      <c r="I264" s="11"/>
    </row>
    <row r="265" ht="13.5" customHeight="1">
      <c r="I265" s="11"/>
    </row>
    <row r="266" ht="13.5" customHeight="1">
      <c r="I266" s="11"/>
    </row>
    <row r="267" ht="13.5" customHeight="1">
      <c r="I267" s="11"/>
    </row>
    <row r="268" ht="13.5" customHeight="1">
      <c r="I268" s="11"/>
    </row>
    <row r="269" ht="13.5" customHeight="1">
      <c r="I269" s="11"/>
    </row>
    <row r="270" ht="13.5" customHeight="1">
      <c r="I270" s="11"/>
    </row>
    <row r="271" ht="13.5" customHeight="1">
      <c r="I271" s="11"/>
    </row>
    <row r="272" ht="13.5" customHeight="1">
      <c r="I272" s="11"/>
    </row>
    <row r="273" ht="13.5" customHeight="1">
      <c r="I273" s="11"/>
    </row>
    <row r="274" ht="13.5" customHeight="1">
      <c r="I274" s="11"/>
    </row>
    <row r="275" ht="13.5" customHeight="1">
      <c r="I275" s="11"/>
    </row>
    <row r="276" ht="13.5" customHeight="1">
      <c r="I276" s="11"/>
    </row>
    <row r="277" ht="13.5" customHeight="1">
      <c r="I277" s="11"/>
    </row>
    <row r="278" ht="13.5" customHeight="1">
      <c r="I278" s="11"/>
    </row>
    <row r="279" ht="13.5" customHeight="1">
      <c r="I279" s="11"/>
    </row>
    <row r="280" ht="13.5" customHeight="1">
      <c r="I280" s="11"/>
    </row>
    <row r="281" ht="13.5" customHeight="1">
      <c r="I281" s="11"/>
    </row>
    <row r="282" ht="13.5" customHeight="1">
      <c r="I282" s="11"/>
    </row>
    <row r="283" ht="13.5" customHeight="1">
      <c r="I283" s="11"/>
    </row>
    <row r="284" ht="13.5" customHeight="1">
      <c r="I284" s="11"/>
    </row>
    <row r="285" ht="13.5" customHeight="1">
      <c r="I285" s="11"/>
    </row>
    <row r="286" ht="13.5" customHeight="1">
      <c r="I286" s="11"/>
    </row>
    <row r="287" ht="13.5" customHeight="1">
      <c r="I287" s="11"/>
    </row>
    <row r="288" ht="13.5" customHeight="1">
      <c r="I288" s="11"/>
    </row>
    <row r="289" ht="13.5" customHeight="1">
      <c r="I289" s="11"/>
    </row>
    <row r="290" ht="13.5" customHeight="1">
      <c r="I290" s="11"/>
    </row>
    <row r="291" ht="13.5" customHeight="1">
      <c r="I291" s="11"/>
    </row>
    <row r="292" ht="13.5" customHeight="1">
      <c r="I292" s="11"/>
    </row>
    <row r="293" ht="13.5" customHeight="1">
      <c r="I293" s="11"/>
    </row>
    <row r="294" ht="13.5" customHeight="1">
      <c r="I294" s="11"/>
    </row>
    <row r="295" ht="13.5" customHeight="1">
      <c r="I295" s="11"/>
    </row>
    <row r="296" ht="13.5" customHeight="1">
      <c r="I296" s="11"/>
    </row>
    <row r="297" ht="13.5" customHeight="1">
      <c r="I297" s="11"/>
    </row>
    <row r="298" ht="13.5" customHeight="1">
      <c r="I298" s="11"/>
    </row>
    <row r="299" ht="13.5" customHeight="1">
      <c r="I299" s="11"/>
    </row>
    <row r="300" ht="13.5" customHeight="1">
      <c r="I300" s="11"/>
    </row>
    <row r="301" ht="13.5" customHeight="1">
      <c r="I301" s="11"/>
    </row>
    <row r="302" ht="13.5" customHeight="1">
      <c r="I302" s="11"/>
    </row>
    <row r="303" ht="13.5" customHeight="1">
      <c r="I303" s="11"/>
    </row>
    <row r="304" ht="13.5" customHeight="1">
      <c r="I304" s="11"/>
    </row>
    <row r="305" ht="13.5" customHeight="1">
      <c r="I305" s="11"/>
    </row>
    <row r="306" ht="13.5" customHeight="1">
      <c r="I306" s="11"/>
    </row>
    <row r="307" ht="13.5" customHeight="1">
      <c r="I307" s="11"/>
    </row>
    <row r="308" ht="13.5" customHeight="1">
      <c r="I308" s="11"/>
    </row>
    <row r="309" ht="13.5" customHeight="1">
      <c r="I309" s="11"/>
    </row>
    <row r="310" ht="13.5" customHeight="1">
      <c r="I310" s="11"/>
    </row>
    <row r="311" ht="13.5" customHeight="1">
      <c r="I311" s="11"/>
    </row>
    <row r="312" ht="13.5" customHeight="1">
      <c r="I312" s="11"/>
    </row>
    <row r="313" ht="13.5" customHeight="1">
      <c r="I313" s="11"/>
    </row>
    <row r="314" ht="13.5" customHeight="1">
      <c r="I314" s="11"/>
    </row>
    <row r="315" ht="13.5" customHeight="1">
      <c r="I315" s="11"/>
    </row>
    <row r="316" ht="13.5" customHeight="1">
      <c r="I316" s="11"/>
    </row>
    <row r="317" ht="13.5" customHeight="1">
      <c r="I317" s="11"/>
    </row>
    <row r="318" ht="13.5" customHeight="1">
      <c r="I318" s="11"/>
    </row>
    <row r="319" ht="13.5" customHeight="1">
      <c r="I319" s="11"/>
    </row>
    <row r="320" ht="13.5" customHeight="1">
      <c r="I320" s="11"/>
    </row>
    <row r="321" ht="13.5" customHeight="1">
      <c r="I321" s="11"/>
    </row>
    <row r="322" ht="13.5" customHeight="1">
      <c r="I322" s="11"/>
    </row>
    <row r="323" ht="13.5" customHeight="1">
      <c r="I323" s="11"/>
    </row>
    <row r="324" ht="13.5" customHeight="1">
      <c r="I324" s="11"/>
    </row>
    <row r="325" ht="13.5" customHeight="1">
      <c r="I325" s="11"/>
    </row>
    <row r="326" ht="13.5" customHeight="1">
      <c r="I326" s="11"/>
    </row>
    <row r="327" ht="13.5" customHeight="1">
      <c r="I327" s="11"/>
    </row>
    <row r="328" ht="13.5" customHeight="1">
      <c r="I328" s="11"/>
    </row>
    <row r="329" ht="13.5" customHeight="1">
      <c r="I329" s="11"/>
    </row>
    <row r="330" ht="13.5" customHeight="1">
      <c r="I330" s="11"/>
    </row>
    <row r="331" ht="13.5" customHeight="1">
      <c r="I331" s="11"/>
    </row>
    <row r="332" ht="13.5" customHeight="1">
      <c r="I332" s="11"/>
    </row>
    <row r="333" ht="13.5" customHeight="1">
      <c r="I333" s="11"/>
    </row>
    <row r="334" ht="13.5" customHeight="1">
      <c r="I334" s="11"/>
    </row>
    <row r="335" ht="13.5" customHeight="1">
      <c r="I335" s="11"/>
    </row>
    <row r="336" ht="13.5" customHeight="1">
      <c r="I336" s="11"/>
    </row>
    <row r="337" ht="13.5" customHeight="1">
      <c r="I337" s="11"/>
    </row>
    <row r="338" ht="13.5" customHeight="1">
      <c r="I338" s="11"/>
    </row>
    <row r="339" ht="13.5" customHeight="1">
      <c r="I339" s="11"/>
    </row>
    <row r="340" ht="13.5" customHeight="1">
      <c r="I340" s="11"/>
    </row>
    <row r="341" ht="13.5" customHeight="1">
      <c r="I341" s="11"/>
    </row>
    <row r="342" ht="13.5" customHeight="1">
      <c r="I342" s="11"/>
    </row>
    <row r="343" ht="13.5" customHeight="1">
      <c r="I343" s="11"/>
    </row>
    <row r="344" ht="13.5" customHeight="1">
      <c r="I344" s="11"/>
    </row>
    <row r="345" ht="13.5" customHeight="1">
      <c r="I345" s="11"/>
    </row>
    <row r="346" ht="13.5" customHeight="1">
      <c r="I346" s="11"/>
    </row>
    <row r="347" ht="13.5" customHeight="1">
      <c r="I347" s="11"/>
    </row>
    <row r="348" ht="13.5" customHeight="1">
      <c r="I348" s="11"/>
    </row>
    <row r="349" ht="13.5" customHeight="1">
      <c r="I349" s="11"/>
    </row>
    <row r="350" ht="13.5" customHeight="1">
      <c r="I350" s="11"/>
    </row>
    <row r="351" ht="13.5" customHeight="1">
      <c r="I351" s="11"/>
    </row>
    <row r="352" ht="13.5" customHeight="1">
      <c r="I352" s="11"/>
    </row>
    <row r="353" ht="13.5" customHeight="1">
      <c r="I353" s="11"/>
    </row>
    <row r="354" ht="13.5" customHeight="1">
      <c r="I354" s="11"/>
    </row>
    <row r="355" ht="13.5" customHeight="1">
      <c r="I355" s="11"/>
    </row>
    <row r="356" ht="13.5" customHeight="1">
      <c r="I356" s="11"/>
    </row>
    <row r="357" ht="13.5" customHeight="1">
      <c r="I357" s="11"/>
    </row>
    <row r="358" ht="13.5" customHeight="1">
      <c r="I358" s="11"/>
    </row>
    <row r="359" ht="13.5" customHeight="1">
      <c r="I359" s="11"/>
    </row>
    <row r="360" ht="13.5" customHeight="1">
      <c r="I360" s="11"/>
    </row>
    <row r="361" ht="13.5" customHeight="1">
      <c r="I361" s="11"/>
    </row>
    <row r="362" ht="13.5" customHeight="1">
      <c r="I362" s="11"/>
    </row>
    <row r="363" ht="13.5" customHeight="1">
      <c r="I363" s="11"/>
    </row>
    <row r="364" ht="13.5" customHeight="1">
      <c r="I364" s="11"/>
    </row>
    <row r="365" ht="13.5" customHeight="1">
      <c r="I365" s="11"/>
    </row>
    <row r="366" ht="13.5" customHeight="1">
      <c r="I366" s="11"/>
    </row>
    <row r="367" ht="13.5" customHeight="1">
      <c r="I367" s="11"/>
    </row>
    <row r="368" ht="13.5" customHeight="1">
      <c r="I368" s="11"/>
    </row>
    <row r="369" ht="13.5" customHeight="1">
      <c r="I369" s="11"/>
    </row>
    <row r="370" ht="13.5" customHeight="1">
      <c r="I370" s="11"/>
    </row>
    <row r="371" ht="13.5" customHeight="1">
      <c r="I371" s="11"/>
    </row>
    <row r="372" ht="13.5" customHeight="1">
      <c r="I372" s="11"/>
    </row>
    <row r="373" ht="13.5" customHeight="1">
      <c r="I373" s="11"/>
    </row>
    <row r="374" ht="13.5" customHeight="1">
      <c r="I374" s="11"/>
    </row>
    <row r="375" ht="13.5" customHeight="1">
      <c r="I375" s="11"/>
    </row>
    <row r="376" ht="13.5" customHeight="1">
      <c r="I376" s="11"/>
    </row>
    <row r="377" ht="13.5" customHeight="1">
      <c r="I377" s="11"/>
    </row>
    <row r="378" ht="13.5" customHeight="1">
      <c r="I378" s="11"/>
    </row>
    <row r="379" ht="13.5" customHeight="1">
      <c r="I379" s="11"/>
    </row>
    <row r="380" ht="13.5" customHeight="1">
      <c r="I380" s="11"/>
    </row>
    <row r="381" ht="13.5" customHeight="1">
      <c r="I381" s="11"/>
    </row>
    <row r="382" ht="13.5" customHeight="1">
      <c r="I382" s="11"/>
    </row>
    <row r="383" ht="13.5" customHeight="1">
      <c r="I383" s="11"/>
    </row>
    <row r="384" ht="13.5" customHeight="1">
      <c r="I384" s="11"/>
    </row>
    <row r="385" ht="13.5" customHeight="1">
      <c r="I385" s="11"/>
    </row>
    <row r="386" ht="13.5" customHeight="1">
      <c r="I386" s="11"/>
    </row>
    <row r="387" ht="13.5" customHeight="1">
      <c r="I387" s="11"/>
    </row>
    <row r="388" ht="13.5" customHeight="1">
      <c r="I388" s="11"/>
    </row>
    <row r="389" ht="13.5" customHeight="1">
      <c r="I389" s="11"/>
    </row>
    <row r="390" ht="13.5" customHeight="1">
      <c r="I390" s="11"/>
    </row>
    <row r="391" ht="13.5" customHeight="1">
      <c r="I391" s="11"/>
    </row>
    <row r="392" ht="13.5" customHeight="1">
      <c r="I392" s="11"/>
    </row>
    <row r="393" ht="13.5" customHeight="1">
      <c r="I393" s="11"/>
    </row>
    <row r="394" ht="13.5" customHeight="1">
      <c r="I394" s="11"/>
    </row>
    <row r="395" ht="13.5" customHeight="1">
      <c r="I395" s="11"/>
    </row>
    <row r="396" ht="13.5" customHeight="1">
      <c r="I396" s="11"/>
    </row>
    <row r="397" ht="13.5" customHeight="1">
      <c r="I397" s="11"/>
    </row>
    <row r="398" ht="13.5" customHeight="1">
      <c r="I398" s="11"/>
    </row>
    <row r="399" ht="13.5" customHeight="1">
      <c r="I399" s="11"/>
    </row>
    <row r="400" ht="13.5" customHeight="1">
      <c r="I400" s="11"/>
    </row>
    <row r="401" ht="13.5" customHeight="1">
      <c r="I401" s="11"/>
    </row>
    <row r="402" ht="13.5" customHeight="1">
      <c r="I402" s="11"/>
    </row>
    <row r="403" ht="13.5" customHeight="1">
      <c r="I403" s="11"/>
    </row>
    <row r="404" ht="13.5" customHeight="1">
      <c r="I404" s="11"/>
    </row>
    <row r="405" ht="13.5" customHeight="1">
      <c r="I405" s="11"/>
    </row>
    <row r="406" ht="13.5" customHeight="1">
      <c r="I406" s="11"/>
    </row>
    <row r="407" ht="13.5" customHeight="1">
      <c r="I407" s="11"/>
    </row>
    <row r="408" ht="13.5" customHeight="1">
      <c r="I408" s="11"/>
    </row>
    <row r="409" ht="13.5" customHeight="1">
      <c r="I409" s="11"/>
    </row>
    <row r="410" ht="13.5" customHeight="1">
      <c r="I410" s="11"/>
    </row>
    <row r="411" ht="13.5" customHeight="1">
      <c r="I411" s="11"/>
    </row>
    <row r="412" ht="13.5" customHeight="1">
      <c r="I412" s="11"/>
    </row>
    <row r="413" ht="13.5" customHeight="1">
      <c r="I413" s="11"/>
    </row>
    <row r="414" ht="13.5" customHeight="1">
      <c r="I414" s="11"/>
    </row>
    <row r="415" ht="13.5" customHeight="1">
      <c r="I415" s="11"/>
    </row>
    <row r="416" ht="13.5" customHeight="1">
      <c r="I416" s="11"/>
    </row>
    <row r="417" ht="13.5" customHeight="1">
      <c r="I417" s="11"/>
    </row>
    <row r="418" ht="13.5" customHeight="1">
      <c r="I418" s="11"/>
    </row>
    <row r="419" ht="13.5" customHeight="1">
      <c r="I419" s="11"/>
    </row>
    <row r="420" ht="13.5" customHeight="1">
      <c r="I420" s="11"/>
    </row>
    <row r="421" ht="13.5" customHeight="1">
      <c r="I421" s="11"/>
    </row>
    <row r="422" ht="13.5" customHeight="1">
      <c r="I422" s="11"/>
    </row>
    <row r="423" ht="13.5" customHeight="1">
      <c r="I423" s="11"/>
    </row>
    <row r="424" ht="13.5" customHeight="1">
      <c r="I424" s="11"/>
    </row>
    <row r="425" ht="13.5" customHeight="1">
      <c r="I425" s="11"/>
    </row>
    <row r="426" ht="13.5" customHeight="1">
      <c r="I426" s="11"/>
    </row>
    <row r="427" ht="13.5" customHeight="1">
      <c r="I427" s="11"/>
    </row>
    <row r="428" ht="13.5" customHeight="1">
      <c r="I428" s="11"/>
    </row>
    <row r="429" ht="13.5" customHeight="1">
      <c r="I429" s="11"/>
    </row>
    <row r="430" ht="13.5" customHeight="1">
      <c r="I430" s="11"/>
    </row>
    <row r="431" ht="13.5" customHeight="1">
      <c r="I431" s="11"/>
    </row>
    <row r="432" ht="13.5" customHeight="1">
      <c r="I432" s="11"/>
    </row>
    <row r="433" ht="13.5" customHeight="1">
      <c r="I433" s="11"/>
    </row>
    <row r="434" ht="13.5" customHeight="1">
      <c r="I434" s="11"/>
    </row>
    <row r="435" ht="13.5" customHeight="1">
      <c r="I435" s="11"/>
    </row>
    <row r="436" ht="13.5" customHeight="1">
      <c r="I436" s="11"/>
    </row>
    <row r="437" ht="13.5" customHeight="1">
      <c r="I437" s="11"/>
    </row>
    <row r="438" ht="13.5" customHeight="1">
      <c r="I438" s="11"/>
    </row>
    <row r="439" ht="13.5" customHeight="1">
      <c r="I439" s="11"/>
    </row>
    <row r="440" ht="13.5" customHeight="1">
      <c r="I440" s="11"/>
    </row>
    <row r="441" ht="13.5" customHeight="1">
      <c r="I441" s="11"/>
    </row>
    <row r="442" ht="13.5" customHeight="1">
      <c r="I442" s="11"/>
    </row>
    <row r="443" ht="13.5" customHeight="1">
      <c r="I443" s="11"/>
    </row>
    <row r="444" ht="13.5" customHeight="1">
      <c r="I444" s="11"/>
    </row>
    <row r="445" ht="13.5" customHeight="1">
      <c r="I445" s="11"/>
    </row>
    <row r="446" ht="13.5" customHeight="1">
      <c r="I446" s="11"/>
    </row>
    <row r="447" ht="13.5" customHeight="1">
      <c r="I447" s="11"/>
    </row>
    <row r="448" ht="13.5" customHeight="1">
      <c r="I448" s="11"/>
    </row>
    <row r="449" ht="13.5" customHeight="1">
      <c r="I449" s="11"/>
    </row>
    <row r="450" ht="13.5" customHeight="1">
      <c r="I450" s="11"/>
    </row>
    <row r="451" ht="13.5" customHeight="1">
      <c r="I451" s="11"/>
    </row>
    <row r="452" ht="13.5" customHeight="1">
      <c r="I452" s="11"/>
    </row>
    <row r="453" ht="13.5" customHeight="1">
      <c r="I453" s="11"/>
    </row>
    <row r="454" ht="13.5" customHeight="1">
      <c r="I454" s="11"/>
    </row>
    <row r="455" ht="13.5" customHeight="1">
      <c r="I455" s="11"/>
    </row>
    <row r="456" ht="13.5" customHeight="1">
      <c r="I456" s="11"/>
    </row>
    <row r="457" ht="13.5" customHeight="1">
      <c r="I457" s="11"/>
    </row>
    <row r="458" ht="13.5" customHeight="1">
      <c r="I458" s="11"/>
    </row>
    <row r="459" ht="13.5" customHeight="1">
      <c r="I459" s="11"/>
    </row>
    <row r="460" ht="13.5" customHeight="1">
      <c r="I460" s="11"/>
    </row>
    <row r="461" ht="13.5" customHeight="1">
      <c r="I461" s="11"/>
    </row>
    <row r="462" ht="13.5" customHeight="1">
      <c r="I462" s="11"/>
    </row>
    <row r="463" ht="13.5" customHeight="1">
      <c r="I463" s="11"/>
    </row>
    <row r="464" ht="13.5" customHeight="1">
      <c r="I464" s="11"/>
    </row>
    <row r="465" ht="13.5" customHeight="1">
      <c r="I465" s="11"/>
    </row>
    <row r="466" ht="13.5" customHeight="1">
      <c r="I466" s="11"/>
    </row>
    <row r="467" ht="13.5" customHeight="1">
      <c r="I467" s="11"/>
    </row>
    <row r="468" ht="13.5" customHeight="1">
      <c r="I468" s="11"/>
    </row>
    <row r="469" ht="13.5" customHeight="1">
      <c r="I469" s="11"/>
    </row>
    <row r="470" ht="13.5" customHeight="1">
      <c r="I470" s="11"/>
    </row>
    <row r="471" ht="13.5" customHeight="1">
      <c r="I471" s="11"/>
    </row>
    <row r="472" ht="13.5" customHeight="1">
      <c r="I472" s="11"/>
    </row>
    <row r="473" ht="13.5" customHeight="1">
      <c r="I473" s="11"/>
    </row>
    <row r="474" ht="13.5" customHeight="1">
      <c r="I474" s="11"/>
    </row>
    <row r="475" ht="13.5" customHeight="1">
      <c r="I475" s="11"/>
    </row>
    <row r="476" ht="13.5" customHeight="1">
      <c r="I476" s="11"/>
    </row>
    <row r="477" ht="13.5" customHeight="1">
      <c r="I477" s="11"/>
    </row>
    <row r="478" ht="13.5" customHeight="1">
      <c r="I478" s="11"/>
    </row>
    <row r="479" ht="13.5" customHeight="1">
      <c r="I479" s="11"/>
    </row>
    <row r="480" ht="13.5" customHeight="1">
      <c r="I480" s="11"/>
    </row>
    <row r="481" ht="13.5" customHeight="1">
      <c r="I481" s="11"/>
    </row>
    <row r="482" ht="13.5" customHeight="1">
      <c r="I482" s="11"/>
    </row>
    <row r="483" ht="13.5" customHeight="1">
      <c r="I483" s="11"/>
    </row>
    <row r="484" ht="13.5" customHeight="1">
      <c r="I484" s="11"/>
    </row>
    <row r="485" ht="13.5" customHeight="1">
      <c r="I485" s="11"/>
    </row>
    <row r="486" ht="13.5" customHeight="1">
      <c r="I486" s="11"/>
    </row>
    <row r="487" ht="13.5" customHeight="1">
      <c r="I487" s="11"/>
    </row>
    <row r="488" ht="13.5" customHeight="1">
      <c r="I488" s="11"/>
    </row>
    <row r="489" ht="13.5" customHeight="1">
      <c r="I489" s="11"/>
    </row>
    <row r="490" ht="13.5" customHeight="1">
      <c r="I490" s="11"/>
    </row>
    <row r="491" ht="13.5" customHeight="1">
      <c r="I491" s="11"/>
    </row>
    <row r="492" ht="13.5" customHeight="1">
      <c r="I492" s="11"/>
    </row>
    <row r="493" ht="13.5" customHeight="1">
      <c r="I493" s="11"/>
    </row>
    <row r="494" ht="13.5" customHeight="1">
      <c r="I494" s="11"/>
    </row>
    <row r="495" ht="13.5" customHeight="1">
      <c r="I495" s="11"/>
    </row>
    <row r="496" ht="13.5" customHeight="1">
      <c r="I496" s="11"/>
    </row>
    <row r="497" ht="13.5" customHeight="1">
      <c r="I497" s="11"/>
    </row>
    <row r="498" ht="13.5" customHeight="1">
      <c r="I498" s="11"/>
    </row>
    <row r="499" ht="13.5" customHeight="1">
      <c r="I499" s="11"/>
    </row>
    <row r="500" ht="13.5" customHeight="1">
      <c r="I500" s="11"/>
    </row>
    <row r="501" ht="13.5" customHeight="1">
      <c r="I501" s="11"/>
    </row>
    <row r="502" ht="13.5" customHeight="1">
      <c r="I502" s="11"/>
    </row>
    <row r="503" ht="13.5" customHeight="1">
      <c r="I503" s="11"/>
    </row>
    <row r="504" ht="13.5" customHeight="1">
      <c r="I504" s="11"/>
    </row>
    <row r="505" ht="13.5" customHeight="1">
      <c r="I505" s="11"/>
    </row>
    <row r="506" ht="13.5" customHeight="1">
      <c r="I506" s="11"/>
    </row>
    <row r="507" ht="13.5" customHeight="1">
      <c r="I507" s="11"/>
    </row>
    <row r="508" ht="13.5" customHeight="1">
      <c r="I508" s="11"/>
    </row>
    <row r="509" ht="13.5" customHeight="1">
      <c r="I509" s="11"/>
    </row>
    <row r="510" ht="13.5" customHeight="1">
      <c r="I510" s="11"/>
    </row>
    <row r="511" ht="13.5" customHeight="1">
      <c r="I511" s="11"/>
    </row>
    <row r="512" ht="13.5" customHeight="1">
      <c r="I512" s="11"/>
    </row>
    <row r="513" ht="13.5" customHeight="1">
      <c r="I513" s="11"/>
    </row>
    <row r="514" ht="13.5" customHeight="1">
      <c r="I514" s="11"/>
    </row>
    <row r="515" ht="13.5" customHeight="1">
      <c r="I515" s="11"/>
    </row>
    <row r="516" ht="13.5" customHeight="1">
      <c r="I516" s="11"/>
    </row>
    <row r="517" ht="13.5" customHeight="1">
      <c r="I517" s="11"/>
    </row>
    <row r="518" ht="13.5" customHeight="1">
      <c r="I518" s="11"/>
    </row>
    <row r="519" ht="13.5" customHeight="1">
      <c r="I519" s="11"/>
    </row>
    <row r="520" ht="13.5" customHeight="1">
      <c r="I520" s="11"/>
    </row>
    <row r="521" ht="13.5" customHeight="1">
      <c r="I521" s="11"/>
    </row>
    <row r="522" ht="13.5" customHeight="1">
      <c r="I522" s="11"/>
    </row>
    <row r="523" ht="13.5" customHeight="1">
      <c r="I523" s="11"/>
    </row>
    <row r="524" ht="13.5" customHeight="1">
      <c r="I524" s="11"/>
    </row>
    <row r="525" ht="13.5" customHeight="1">
      <c r="I525" s="11"/>
    </row>
    <row r="526" ht="13.5" customHeight="1">
      <c r="I526" s="11"/>
    </row>
    <row r="527" ht="13.5" customHeight="1">
      <c r="I527" s="11"/>
    </row>
    <row r="528" ht="13.5" customHeight="1">
      <c r="I528" s="11"/>
    </row>
    <row r="529" ht="13.5" customHeight="1">
      <c r="I529" s="11"/>
    </row>
    <row r="530" ht="13.5" customHeight="1">
      <c r="I530" s="11"/>
    </row>
    <row r="531" ht="13.5" customHeight="1">
      <c r="I531" s="11"/>
    </row>
    <row r="532" ht="13.5" customHeight="1">
      <c r="I532" s="11"/>
    </row>
    <row r="533" ht="13.5" customHeight="1">
      <c r="I533" s="11"/>
    </row>
    <row r="534" ht="13.5" customHeight="1">
      <c r="I534" s="11"/>
    </row>
    <row r="535" ht="13.5" customHeight="1">
      <c r="I535" s="11"/>
    </row>
    <row r="536" ht="13.5" customHeight="1">
      <c r="I536" s="11"/>
    </row>
    <row r="537" ht="13.5" customHeight="1">
      <c r="I537" s="11"/>
    </row>
    <row r="538" ht="13.5" customHeight="1">
      <c r="I538" s="11"/>
    </row>
    <row r="539" ht="13.5" customHeight="1">
      <c r="I539" s="11"/>
    </row>
    <row r="540" ht="13.5" customHeight="1">
      <c r="I540" s="11"/>
    </row>
    <row r="541" ht="13.5" customHeight="1">
      <c r="I541" s="11"/>
    </row>
    <row r="542" ht="13.5" customHeight="1">
      <c r="I542" s="11"/>
    </row>
    <row r="543" ht="13.5" customHeight="1">
      <c r="I543" s="11"/>
    </row>
    <row r="544" ht="13.5" customHeight="1">
      <c r="I544" s="11"/>
    </row>
    <row r="545" ht="13.5" customHeight="1">
      <c r="I545" s="11"/>
    </row>
    <row r="546" ht="13.5" customHeight="1">
      <c r="I546" s="11"/>
    </row>
    <row r="547" ht="13.5" customHeight="1">
      <c r="I547" s="11"/>
    </row>
    <row r="548" ht="13.5" customHeight="1">
      <c r="I548" s="11"/>
    </row>
    <row r="549" ht="13.5" customHeight="1">
      <c r="I549" s="11"/>
    </row>
    <row r="550" ht="13.5" customHeight="1">
      <c r="I550" s="11"/>
    </row>
    <row r="551" ht="13.5" customHeight="1">
      <c r="I551" s="11"/>
    </row>
    <row r="552" ht="13.5" customHeight="1">
      <c r="I552" s="11"/>
    </row>
    <row r="553" ht="13.5" customHeight="1">
      <c r="I553" s="11"/>
    </row>
    <row r="554" ht="13.5" customHeight="1">
      <c r="I554" s="11"/>
    </row>
    <row r="555" ht="13.5" customHeight="1">
      <c r="I555" s="11"/>
    </row>
    <row r="556" ht="13.5" customHeight="1">
      <c r="I556" s="11"/>
    </row>
    <row r="557" ht="13.5" customHeight="1">
      <c r="I557" s="11"/>
    </row>
    <row r="558" ht="13.5" customHeight="1">
      <c r="I558" s="11"/>
    </row>
    <row r="559" ht="13.5" customHeight="1">
      <c r="I559" s="11"/>
    </row>
    <row r="560" ht="13.5" customHeight="1">
      <c r="I560" s="11"/>
    </row>
    <row r="561" ht="13.5" customHeight="1">
      <c r="I561" s="11"/>
    </row>
    <row r="562" ht="13.5" customHeight="1">
      <c r="I562" s="11"/>
    </row>
    <row r="563" ht="13.5" customHeight="1">
      <c r="I563" s="11"/>
    </row>
    <row r="564" ht="13.5" customHeight="1">
      <c r="I564" s="11"/>
    </row>
    <row r="565" ht="13.5" customHeight="1">
      <c r="I565" s="11"/>
    </row>
    <row r="566" ht="13.5" customHeight="1">
      <c r="I566" s="11"/>
    </row>
    <row r="567" ht="13.5" customHeight="1">
      <c r="I567" s="11"/>
    </row>
    <row r="568" ht="13.5" customHeight="1">
      <c r="I568" s="11"/>
    </row>
    <row r="569" ht="13.5" customHeight="1">
      <c r="I569" s="11"/>
    </row>
    <row r="570" ht="13.5" customHeight="1">
      <c r="I570" s="11"/>
    </row>
    <row r="571" ht="13.5" customHeight="1">
      <c r="I571" s="11"/>
    </row>
    <row r="572" ht="13.5" customHeight="1">
      <c r="I572" s="11"/>
    </row>
    <row r="573" ht="13.5" customHeight="1">
      <c r="I573" s="11"/>
    </row>
    <row r="574" ht="13.5" customHeight="1">
      <c r="I574" s="11"/>
    </row>
    <row r="575" ht="13.5" customHeight="1">
      <c r="I575" s="11"/>
    </row>
    <row r="576" ht="13.5" customHeight="1">
      <c r="I576" s="11"/>
    </row>
    <row r="577" ht="13.5" customHeight="1">
      <c r="I577" s="11"/>
    </row>
    <row r="578" ht="13.5" customHeight="1">
      <c r="I578" s="11"/>
    </row>
    <row r="579" ht="13.5" customHeight="1">
      <c r="I579" s="11"/>
    </row>
    <row r="580" ht="13.5" customHeight="1">
      <c r="I580" s="11"/>
    </row>
    <row r="581" ht="13.5" customHeight="1">
      <c r="I581" s="11"/>
    </row>
    <row r="582" ht="13.5" customHeight="1">
      <c r="I582" s="11"/>
    </row>
    <row r="583" ht="13.5" customHeight="1">
      <c r="I583" s="11"/>
    </row>
    <row r="584" ht="13.5" customHeight="1">
      <c r="I584" s="11"/>
    </row>
    <row r="585" ht="13.5" customHeight="1">
      <c r="I585" s="11"/>
    </row>
    <row r="586" ht="13.5" customHeight="1">
      <c r="I586" s="11"/>
    </row>
    <row r="587" ht="13.5" customHeight="1">
      <c r="I587" s="11"/>
    </row>
    <row r="588" ht="13.5" customHeight="1">
      <c r="I588" s="11"/>
    </row>
    <row r="589" ht="13.5" customHeight="1">
      <c r="I589" s="11"/>
    </row>
    <row r="590" ht="13.5" customHeight="1">
      <c r="I590" s="11"/>
    </row>
    <row r="591" ht="13.5" customHeight="1">
      <c r="I591" s="11"/>
    </row>
    <row r="592" ht="13.5" customHeight="1">
      <c r="I592" s="11"/>
    </row>
    <row r="593" ht="13.5" customHeight="1">
      <c r="I593" s="11"/>
    </row>
    <row r="594" ht="13.5" customHeight="1">
      <c r="I594" s="11"/>
    </row>
    <row r="595" ht="13.5" customHeight="1">
      <c r="I595" s="11"/>
    </row>
    <row r="596" ht="13.5" customHeight="1">
      <c r="I596" s="11"/>
    </row>
    <row r="597" ht="13.5" customHeight="1">
      <c r="I597" s="11"/>
    </row>
    <row r="598" ht="13.5" customHeight="1">
      <c r="I598" s="11"/>
    </row>
    <row r="599" ht="13.5" customHeight="1">
      <c r="I599" s="11"/>
    </row>
    <row r="600" ht="13.5" customHeight="1">
      <c r="I600" s="11"/>
    </row>
    <row r="601" ht="13.5" customHeight="1">
      <c r="I601" s="11"/>
    </row>
    <row r="602" ht="13.5" customHeight="1">
      <c r="I602" s="11"/>
    </row>
    <row r="603" ht="13.5" customHeight="1">
      <c r="I603" s="11"/>
    </row>
    <row r="604" ht="13.5" customHeight="1">
      <c r="I604" s="11"/>
    </row>
    <row r="605" ht="13.5" customHeight="1">
      <c r="I605" s="11"/>
    </row>
    <row r="606" ht="13.5" customHeight="1">
      <c r="I606" s="11"/>
    </row>
    <row r="607" ht="13.5" customHeight="1">
      <c r="I607" s="11"/>
    </row>
    <row r="608" ht="13.5" customHeight="1">
      <c r="I608" s="11"/>
    </row>
    <row r="609" ht="13.5" customHeight="1">
      <c r="I609" s="11"/>
    </row>
    <row r="610" ht="13.5" customHeight="1">
      <c r="I610" s="11"/>
    </row>
    <row r="611" ht="13.5" customHeight="1">
      <c r="I611" s="11"/>
    </row>
    <row r="612" ht="13.5" customHeight="1">
      <c r="I612" s="11"/>
    </row>
    <row r="613" ht="13.5" customHeight="1">
      <c r="I613" s="11"/>
    </row>
    <row r="614" ht="13.5" customHeight="1">
      <c r="I614" s="11"/>
    </row>
    <row r="615" ht="13.5" customHeight="1">
      <c r="I615" s="11"/>
    </row>
    <row r="616" ht="13.5" customHeight="1">
      <c r="I616" s="11"/>
    </row>
    <row r="617" ht="13.5" customHeight="1">
      <c r="I617" s="11"/>
    </row>
    <row r="618" ht="13.5" customHeight="1">
      <c r="I618" s="11"/>
    </row>
    <row r="619" ht="13.5" customHeight="1">
      <c r="I619" s="11"/>
    </row>
    <row r="620" ht="13.5" customHeight="1">
      <c r="I620" s="11"/>
    </row>
    <row r="621" ht="13.5" customHeight="1">
      <c r="I621" s="11"/>
    </row>
    <row r="622" ht="13.5" customHeight="1">
      <c r="I622" s="11"/>
    </row>
    <row r="623" ht="13.5" customHeight="1">
      <c r="I623" s="11"/>
    </row>
    <row r="624" ht="13.5" customHeight="1">
      <c r="I624" s="11"/>
    </row>
    <row r="625" ht="13.5" customHeight="1">
      <c r="I625" s="11"/>
    </row>
    <row r="626" ht="13.5" customHeight="1">
      <c r="I626" s="11"/>
    </row>
    <row r="627" ht="13.5" customHeight="1">
      <c r="I627" s="11"/>
    </row>
    <row r="628" ht="13.5" customHeight="1">
      <c r="I628" s="11"/>
    </row>
    <row r="629" ht="13.5" customHeight="1">
      <c r="I629" s="11"/>
    </row>
    <row r="630" ht="13.5" customHeight="1">
      <c r="I630" s="11"/>
    </row>
    <row r="631" ht="13.5" customHeight="1">
      <c r="I631" s="11"/>
    </row>
    <row r="632" ht="13.5" customHeight="1">
      <c r="I632" s="11"/>
    </row>
    <row r="633" ht="13.5" customHeight="1">
      <c r="I633" s="11"/>
    </row>
    <row r="634" ht="13.5" customHeight="1">
      <c r="I634" s="11"/>
    </row>
    <row r="635" ht="13.5" customHeight="1">
      <c r="I635" s="11"/>
    </row>
    <row r="636" ht="13.5" customHeight="1">
      <c r="I636" s="11"/>
    </row>
    <row r="637" ht="13.5" customHeight="1">
      <c r="I637" s="11"/>
    </row>
    <row r="638" ht="13.5" customHeight="1">
      <c r="I638" s="11"/>
    </row>
    <row r="639" ht="13.5" customHeight="1">
      <c r="I639" s="11"/>
    </row>
    <row r="640" ht="13.5" customHeight="1">
      <c r="I640" s="11"/>
    </row>
    <row r="641" ht="13.5" customHeight="1">
      <c r="I641" s="11"/>
    </row>
    <row r="642" ht="13.5" customHeight="1">
      <c r="I642" s="11"/>
    </row>
    <row r="643" ht="13.5" customHeight="1">
      <c r="I643" s="11"/>
    </row>
    <row r="644" ht="13.5" customHeight="1">
      <c r="I644" s="11"/>
    </row>
    <row r="645" ht="13.5" customHeight="1">
      <c r="I645" s="11"/>
    </row>
    <row r="646" ht="13.5" customHeight="1">
      <c r="I646" s="11"/>
    </row>
    <row r="647" ht="13.5" customHeight="1">
      <c r="I647" s="11"/>
    </row>
    <row r="648" ht="13.5" customHeight="1">
      <c r="I648" s="11"/>
    </row>
    <row r="649" ht="13.5" customHeight="1">
      <c r="I649" s="11"/>
    </row>
    <row r="650" ht="13.5" customHeight="1">
      <c r="I650" s="11"/>
    </row>
    <row r="651" ht="13.5" customHeight="1">
      <c r="I651" s="11"/>
    </row>
    <row r="652" ht="13.5" customHeight="1">
      <c r="I652" s="11"/>
    </row>
    <row r="653" ht="13.5" customHeight="1">
      <c r="I653" s="11"/>
    </row>
    <row r="654" ht="13.5" customHeight="1">
      <c r="I654" s="11"/>
    </row>
    <row r="655" ht="13.5" customHeight="1">
      <c r="I655" s="11"/>
    </row>
    <row r="656" ht="13.5" customHeight="1">
      <c r="I656" s="11"/>
    </row>
    <row r="657" ht="13.5" customHeight="1">
      <c r="I657" s="11"/>
    </row>
    <row r="658" ht="13.5" customHeight="1">
      <c r="I658" s="11"/>
    </row>
    <row r="659" ht="13.5" customHeight="1">
      <c r="I659" s="11"/>
    </row>
    <row r="660" ht="13.5" customHeight="1">
      <c r="I660" s="11"/>
    </row>
    <row r="661" ht="13.5" customHeight="1">
      <c r="I661" s="11"/>
    </row>
    <row r="662" ht="13.5" customHeight="1">
      <c r="I662" s="11"/>
    </row>
    <row r="663" ht="13.5" customHeight="1">
      <c r="I663" s="11"/>
    </row>
    <row r="664" ht="13.5" customHeight="1">
      <c r="I664" s="11"/>
    </row>
    <row r="665" ht="13.5" customHeight="1">
      <c r="I665" s="11"/>
    </row>
    <row r="666" ht="13.5" customHeight="1">
      <c r="I666" s="11"/>
    </row>
    <row r="667" ht="13.5" customHeight="1">
      <c r="I667" s="11"/>
    </row>
    <row r="668" ht="13.5" customHeight="1">
      <c r="I668" s="11"/>
    </row>
    <row r="669" ht="13.5" customHeight="1">
      <c r="I669" s="11"/>
    </row>
    <row r="670" ht="13.5" customHeight="1">
      <c r="I670" s="11"/>
    </row>
    <row r="671" ht="13.5" customHeight="1">
      <c r="I671" s="11"/>
    </row>
    <row r="672" ht="13.5" customHeight="1">
      <c r="I672" s="11"/>
    </row>
    <row r="673" ht="13.5" customHeight="1">
      <c r="I673" s="11"/>
    </row>
    <row r="674" ht="13.5" customHeight="1">
      <c r="I674" s="11"/>
    </row>
    <row r="675" ht="13.5" customHeight="1">
      <c r="I675" s="11"/>
    </row>
    <row r="676" ht="13.5" customHeight="1">
      <c r="I676" s="11"/>
    </row>
    <row r="677" ht="13.5" customHeight="1">
      <c r="I677" s="11"/>
    </row>
    <row r="678" ht="13.5" customHeight="1">
      <c r="I678" s="11"/>
    </row>
    <row r="679" ht="13.5" customHeight="1">
      <c r="I679" s="11"/>
    </row>
    <row r="680" ht="13.5" customHeight="1">
      <c r="I680" s="11"/>
    </row>
    <row r="681" ht="13.5" customHeight="1">
      <c r="I681" s="11"/>
    </row>
    <row r="682" ht="13.5" customHeight="1">
      <c r="I682" s="11"/>
    </row>
    <row r="683" ht="13.5" customHeight="1">
      <c r="I683" s="11"/>
    </row>
    <row r="684" ht="13.5" customHeight="1">
      <c r="I684" s="11"/>
    </row>
    <row r="685" ht="13.5" customHeight="1">
      <c r="I685" s="11"/>
    </row>
    <row r="686" ht="13.5" customHeight="1">
      <c r="I686" s="11"/>
    </row>
    <row r="687" ht="13.5" customHeight="1">
      <c r="I687" s="11"/>
    </row>
    <row r="688" ht="13.5" customHeight="1">
      <c r="I688" s="11"/>
    </row>
    <row r="689" ht="13.5" customHeight="1">
      <c r="I689" s="11"/>
    </row>
    <row r="690" ht="13.5" customHeight="1">
      <c r="I690" s="11"/>
    </row>
    <row r="691" ht="13.5" customHeight="1">
      <c r="I691" s="11"/>
    </row>
    <row r="692" ht="13.5" customHeight="1">
      <c r="I692" s="11"/>
    </row>
    <row r="693" ht="13.5" customHeight="1">
      <c r="I693" s="11"/>
    </row>
    <row r="694" ht="13.5" customHeight="1">
      <c r="I694" s="11"/>
    </row>
    <row r="695" ht="13.5" customHeight="1">
      <c r="I695" s="11"/>
    </row>
    <row r="696" ht="13.5" customHeight="1">
      <c r="I696" s="11"/>
    </row>
    <row r="697" ht="13.5" customHeight="1">
      <c r="I697" s="11"/>
    </row>
    <row r="698" ht="13.5" customHeight="1">
      <c r="I698" s="11"/>
    </row>
    <row r="699" ht="13.5" customHeight="1">
      <c r="I699" s="11"/>
    </row>
    <row r="700" ht="13.5" customHeight="1">
      <c r="I700" s="11"/>
    </row>
    <row r="701" ht="13.5" customHeight="1">
      <c r="I701" s="11"/>
    </row>
    <row r="702" ht="13.5" customHeight="1">
      <c r="I702" s="11"/>
    </row>
    <row r="703" ht="13.5" customHeight="1">
      <c r="I703" s="11"/>
    </row>
    <row r="704" ht="13.5" customHeight="1">
      <c r="I704" s="11"/>
    </row>
    <row r="705" ht="13.5" customHeight="1">
      <c r="I705" s="11"/>
    </row>
    <row r="706" ht="13.5" customHeight="1">
      <c r="I706" s="11"/>
    </row>
    <row r="707" ht="13.5" customHeight="1">
      <c r="I707" s="11"/>
    </row>
    <row r="708" ht="13.5" customHeight="1">
      <c r="I708" s="11"/>
    </row>
    <row r="709" ht="13.5" customHeight="1">
      <c r="I709" s="11"/>
    </row>
    <row r="710" ht="13.5" customHeight="1">
      <c r="I710" s="11"/>
    </row>
    <row r="711" ht="13.5" customHeight="1">
      <c r="I711" s="11"/>
    </row>
    <row r="712" ht="13.5" customHeight="1">
      <c r="I712" s="11"/>
    </row>
    <row r="713" ht="13.5" customHeight="1">
      <c r="I713" s="11"/>
    </row>
    <row r="714" ht="13.5" customHeight="1">
      <c r="I714" s="11"/>
    </row>
    <row r="715" ht="13.5" customHeight="1">
      <c r="I715" s="11"/>
    </row>
    <row r="716" ht="13.5" customHeight="1">
      <c r="I716" s="11"/>
    </row>
    <row r="717" ht="13.5" customHeight="1">
      <c r="I717" s="11"/>
    </row>
    <row r="718" ht="13.5" customHeight="1">
      <c r="I718" s="11"/>
    </row>
    <row r="719" ht="13.5" customHeight="1">
      <c r="I719" s="11"/>
    </row>
    <row r="720" ht="13.5" customHeight="1">
      <c r="I720" s="11"/>
    </row>
    <row r="721" ht="13.5" customHeight="1">
      <c r="I721" s="11"/>
    </row>
    <row r="722" ht="13.5" customHeight="1">
      <c r="I722" s="11"/>
    </row>
    <row r="723" ht="13.5" customHeight="1">
      <c r="I723" s="11"/>
    </row>
    <row r="724" ht="13.5" customHeight="1">
      <c r="I724" s="11"/>
    </row>
    <row r="725" ht="13.5" customHeight="1">
      <c r="I725" s="11"/>
    </row>
    <row r="726" ht="13.5" customHeight="1">
      <c r="I726" s="11"/>
    </row>
    <row r="727" ht="13.5" customHeight="1">
      <c r="I727" s="11"/>
    </row>
    <row r="728" ht="13.5" customHeight="1">
      <c r="I728" s="11"/>
    </row>
    <row r="729" ht="13.5" customHeight="1">
      <c r="I729" s="11"/>
    </row>
    <row r="730" ht="13.5" customHeight="1">
      <c r="I730" s="11"/>
    </row>
    <row r="731" ht="13.5" customHeight="1">
      <c r="I731" s="11"/>
    </row>
    <row r="732" ht="13.5" customHeight="1">
      <c r="I732" s="11"/>
    </row>
    <row r="733" ht="13.5" customHeight="1">
      <c r="I733" s="11"/>
    </row>
    <row r="734" ht="13.5" customHeight="1">
      <c r="I734" s="11"/>
    </row>
    <row r="735" ht="13.5" customHeight="1">
      <c r="I735" s="11"/>
    </row>
    <row r="736" ht="13.5" customHeight="1">
      <c r="I736" s="11"/>
    </row>
    <row r="737" ht="13.5" customHeight="1">
      <c r="I737" s="11"/>
    </row>
    <row r="738" ht="13.5" customHeight="1">
      <c r="I738" s="11"/>
    </row>
    <row r="739" ht="13.5" customHeight="1">
      <c r="I739" s="11"/>
    </row>
    <row r="740" ht="13.5" customHeight="1">
      <c r="I740" s="11"/>
    </row>
    <row r="741" ht="13.5" customHeight="1">
      <c r="I741" s="11"/>
    </row>
    <row r="742" ht="13.5" customHeight="1">
      <c r="I742" s="11"/>
    </row>
    <row r="743" ht="13.5" customHeight="1">
      <c r="I743" s="11"/>
    </row>
    <row r="744" ht="13.5" customHeight="1">
      <c r="I744" s="11"/>
    </row>
    <row r="745" ht="13.5" customHeight="1">
      <c r="I745" s="11"/>
    </row>
    <row r="746" ht="13.5" customHeight="1">
      <c r="I746" s="11"/>
    </row>
    <row r="747" ht="13.5" customHeight="1">
      <c r="I747" s="11"/>
    </row>
    <row r="748" ht="13.5" customHeight="1">
      <c r="I748" s="11"/>
    </row>
    <row r="749" ht="13.5" customHeight="1">
      <c r="I749" s="11"/>
    </row>
    <row r="750" ht="13.5" customHeight="1">
      <c r="I750" s="11"/>
    </row>
    <row r="751" ht="13.5" customHeight="1">
      <c r="I751" s="11"/>
    </row>
    <row r="752" ht="13.5" customHeight="1">
      <c r="I752" s="11"/>
    </row>
    <row r="753" ht="13.5" customHeight="1">
      <c r="I753" s="11"/>
    </row>
    <row r="754" ht="13.5" customHeight="1">
      <c r="I754" s="11"/>
    </row>
    <row r="755" ht="13.5" customHeight="1">
      <c r="I755" s="11"/>
    </row>
    <row r="756" ht="13.5" customHeight="1">
      <c r="I756" s="11"/>
    </row>
    <row r="757" ht="13.5" customHeight="1">
      <c r="I757" s="11"/>
    </row>
    <row r="758" ht="13.5" customHeight="1">
      <c r="I758" s="11"/>
    </row>
    <row r="759" ht="13.5" customHeight="1">
      <c r="I759" s="11"/>
    </row>
    <row r="760" ht="13.5" customHeight="1">
      <c r="I760" s="11"/>
    </row>
    <row r="761" ht="13.5" customHeight="1">
      <c r="I761" s="11"/>
    </row>
    <row r="762" ht="13.5" customHeight="1">
      <c r="I762" s="11"/>
    </row>
    <row r="763" ht="13.5" customHeight="1">
      <c r="I763" s="11"/>
    </row>
    <row r="764" ht="13.5" customHeight="1">
      <c r="I764" s="11"/>
    </row>
    <row r="765" ht="13.5" customHeight="1">
      <c r="I765" s="11"/>
    </row>
    <row r="766" ht="13.5" customHeight="1">
      <c r="I766" s="11"/>
    </row>
    <row r="767" ht="13.5" customHeight="1">
      <c r="I767" s="11"/>
    </row>
    <row r="768" ht="13.5" customHeight="1">
      <c r="I768" s="11"/>
    </row>
    <row r="769" ht="13.5" customHeight="1">
      <c r="I769" s="11"/>
    </row>
    <row r="770" ht="13.5" customHeight="1">
      <c r="I770" s="11"/>
    </row>
    <row r="771" ht="13.5" customHeight="1">
      <c r="I771" s="11"/>
    </row>
    <row r="772" ht="13.5" customHeight="1">
      <c r="I772" s="11"/>
    </row>
    <row r="773" ht="13.5" customHeight="1">
      <c r="I773" s="11"/>
    </row>
    <row r="774" ht="13.5" customHeight="1">
      <c r="I774" s="11"/>
    </row>
    <row r="775" ht="13.5" customHeight="1">
      <c r="I775" s="11"/>
    </row>
    <row r="776" ht="13.5" customHeight="1">
      <c r="I776" s="11"/>
    </row>
    <row r="777" ht="13.5" customHeight="1">
      <c r="I777" s="11"/>
    </row>
    <row r="778" ht="13.5" customHeight="1">
      <c r="I778" s="11"/>
    </row>
    <row r="779" ht="13.5" customHeight="1">
      <c r="I779" s="11"/>
    </row>
    <row r="780" ht="13.5" customHeight="1">
      <c r="I780" s="11"/>
    </row>
    <row r="781" ht="13.5" customHeight="1">
      <c r="I781" s="11"/>
    </row>
    <row r="782" ht="13.5" customHeight="1">
      <c r="I782" s="11"/>
    </row>
    <row r="783" ht="13.5" customHeight="1">
      <c r="I783" s="11"/>
    </row>
    <row r="784" ht="13.5" customHeight="1">
      <c r="I784" s="11"/>
    </row>
    <row r="785" ht="13.5" customHeight="1">
      <c r="I785" s="11"/>
    </row>
    <row r="786" ht="13.5" customHeight="1">
      <c r="I786" s="11"/>
    </row>
    <row r="787" ht="13.5" customHeight="1">
      <c r="I787" s="11"/>
    </row>
    <row r="788" ht="13.5" customHeight="1">
      <c r="I788" s="11"/>
    </row>
    <row r="789" ht="13.5" customHeight="1">
      <c r="I789" s="11"/>
    </row>
    <row r="790" ht="13.5" customHeight="1">
      <c r="I790" s="11"/>
    </row>
    <row r="791" ht="13.5" customHeight="1">
      <c r="I791" s="11"/>
    </row>
    <row r="792" ht="13.5" customHeight="1">
      <c r="I792" s="11"/>
    </row>
    <row r="793" ht="13.5" customHeight="1">
      <c r="I793" s="11"/>
    </row>
    <row r="794" ht="13.5" customHeight="1">
      <c r="I794" s="11"/>
    </row>
    <row r="795" ht="13.5" customHeight="1">
      <c r="I795" s="11"/>
    </row>
    <row r="796" ht="13.5" customHeight="1">
      <c r="I796" s="11"/>
    </row>
    <row r="797" ht="13.5" customHeight="1">
      <c r="I797" s="11"/>
    </row>
    <row r="798" ht="13.5" customHeight="1">
      <c r="I798" s="11"/>
    </row>
    <row r="799" ht="13.5" customHeight="1">
      <c r="I799" s="11"/>
    </row>
    <row r="800" ht="13.5" customHeight="1">
      <c r="I800" s="11"/>
    </row>
    <row r="801" ht="13.5" customHeight="1">
      <c r="I801" s="11"/>
    </row>
    <row r="802" ht="13.5" customHeight="1">
      <c r="I802" s="11"/>
    </row>
    <row r="803" ht="13.5" customHeight="1">
      <c r="I803" s="11"/>
    </row>
    <row r="804" ht="13.5" customHeight="1">
      <c r="I804" s="11"/>
    </row>
    <row r="805" ht="13.5" customHeight="1">
      <c r="I805" s="11"/>
    </row>
    <row r="806" ht="13.5" customHeight="1">
      <c r="I806" s="11"/>
    </row>
    <row r="807" ht="13.5" customHeight="1">
      <c r="I807" s="11"/>
    </row>
    <row r="808" ht="13.5" customHeight="1">
      <c r="I808" s="11"/>
    </row>
    <row r="809" ht="13.5" customHeight="1">
      <c r="I809" s="11"/>
    </row>
    <row r="810" ht="13.5" customHeight="1">
      <c r="I810" s="11"/>
    </row>
    <row r="811" ht="13.5" customHeight="1">
      <c r="I811" s="11"/>
    </row>
    <row r="812" ht="13.5" customHeight="1">
      <c r="I812" s="11"/>
    </row>
    <row r="813" ht="13.5" customHeight="1">
      <c r="I813" s="11"/>
    </row>
    <row r="814" ht="13.5" customHeight="1">
      <c r="I814" s="11"/>
    </row>
    <row r="815" ht="13.5" customHeight="1">
      <c r="I815" s="11"/>
    </row>
    <row r="816" ht="13.5" customHeight="1">
      <c r="I816" s="11"/>
    </row>
    <row r="817" ht="13.5" customHeight="1">
      <c r="I817" s="11"/>
    </row>
    <row r="818" ht="13.5" customHeight="1">
      <c r="I818" s="11"/>
    </row>
    <row r="819" ht="13.5" customHeight="1">
      <c r="I819" s="11"/>
    </row>
    <row r="820" ht="13.5" customHeight="1">
      <c r="I820" s="11"/>
    </row>
    <row r="821" ht="13.5" customHeight="1">
      <c r="I821" s="11"/>
    </row>
    <row r="822" ht="13.5" customHeight="1">
      <c r="I822" s="11"/>
    </row>
    <row r="823" ht="13.5" customHeight="1">
      <c r="I823" s="11"/>
    </row>
    <row r="824" ht="13.5" customHeight="1">
      <c r="I824" s="11"/>
    </row>
    <row r="825" ht="13.5" customHeight="1">
      <c r="I825" s="11"/>
    </row>
    <row r="826" ht="13.5" customHeight="1">
      <c r="I826" s="11"/>
    </row>
    <row r="827" ht="13.5" customHeight="1">
      <c r="I827" s="11"/>
    </row>
    <row r="828" ht="13.5" customHeight="1">
      <c r="I828" s="11"/>
    </row>
    <row r="829" ht="13.5" customHeight="1">
      <c r="I829" s="11"/>
    </row>
    <row r="830" ht="13.5" customHeight="1">
      <c r="I830" s="11"/>
    </row>
    <row r="831" ht="13.5" customHeight="1">
      <c r="I831" s="11"/>
    </row>
    <row r="832" ht="13.5" customHeight="1">
      <c r="I832" s="11"/>
    </row>
    <row r="833" ht="13.5" customHeight="1">
      <c r="I833" s="11"/>
    </row>
    <row r="834" ht="13.5" customHeight="1">
      <c r="I834" s="11"/>
    </row>
    <row r="835" ht="13.5" customHeight="1">
      <c r="I835" s="11"/>
    </row>
    <row r="836" ht="13.5" customHeight="1">
      <c r="I836" s="11"/>
    </row>
    <row r="837" ht="13.5" customHeight="1">
      <c r="I837" s="11"/>
    </row>
    <row r="838" ht="13.5" customHeight="1">
      <c r="I838" s="11"/>
    </row>
    <row r="839" ht="13.5" customHeight="1">
      <c r="I839" s="11"/>
    </row>
    <row r="840" ht="13.5" customHeight="1">
      <c r="I840" s="11"/>
    </row>
    <row r="841" ht="13.5" customHeight="1">
      <c r="I841" s="11"/>
    </row>
    <row r="842" ht="13.5" customHeight="1">
      <c r="I842" s="11"/>
    </row>
    <row r="843" ht="13.5" customHeight="1">
      <c r="I843" s="11"/>
    </row>
    <row r="844" ht="13.5" customHeight="1">
      <c r="I844" s="11"/>
    </row>
    <row r="845" ht="13.5" customHeight="1">
      <c r="I845" s="11"/>
    </row>
    <row r="846" ht="13.5" customHeight="1">
      <c r="I846" s="11"/>
    </row>
    <row r="847" ht="13.5" customHeight="1">
      <c r="I847" s="11"/>
    </row>
    <row r="848" ht="13.5" customHeight="1">
      <c r="I848" s="11"/>
    </row>
    <row r="849" ht="13.5" customHeight="1">
      <c r="I849" s="11"/>
    </row>
    <row r="850" ht="13.5" customHeight="1">
      <c r="I850" s="11"/>
    </row>
    <row r="851" ht="13.5" customHeight="1">
      <c r="I851" s="11"/>
    </row>
    <row r="852" ht="13.5" customHeight="1">
      <c r="I852" s="11"/>
    </row>
    <row r="853" ht="13.5" customHeight="1">
      <c r="I853" s="11"/>
    </row>
    <row r="854" ht="13.5" customHeight="1">
      <c r="I854" s="11"/>
    </row>
    <row r="855" ht="13.5" customHeight="1">
      <c r="I855" s="11"/>
    </row>
    <row r="856" ht="13.5" customHeight="1">
      <c r="I856" s="11"/>
    </row>
    <row r="857" ht="13.5" customHeight="1">
      <c r="I857" s="11"/>
    </row>
    <row r="858" ht="13.5" customHeight="1">
      <c r="I858" s="11"/>
    </row>
    <row r="859" ht="13.5" customHeight="1">
      <c r="I859" s="11"/>
    </row>
    <row r="860" ht="13.5" customHeight="1">
      <c r="I860" s="11"/>
    </row>
    <row r="861" ht="13.5" customHeight="1">
      <c r="I861" s="11"/>
    </row>
    <row r="862" ht="13.5" customHeight="1">
      <c r="I862" s="11"/>
    </row>
    <row r="863" ht="13.5" customHeight="1">
      <c r="I863" s="11"/>
    </row>
    <row r="864" ht="13.5" customHeight="1">
      <c r="I864" s="11"/>
    </row>
    <row r="865" ht="13.5" customHeight="1">
      <c r="I865" s="11"/>
    </row>
    <row r="866" ht="13.5" customHeight="1">
      <c r="I866" s="11"/>
    </row>
    <row r="867" ht="13.5" customHeight="1">
      <c r="I867" s="11"/>
    </row>
    <row r="868" ht="13.5" customHeight="1">
      <c r="I868" s="11"/>
    </row>
    <row r="869" ht="13.5" customHeight="1">
      <c r="I869" s="11"/>
    </row>
    <row r="870" ht="13.5" customHeight="1">
      <c r="I870" s="11"/>
    </row>
    <row r="871" ht="13.5" customHeight="1">
      <c r="I871" s="11"/>
    </row>
    <row r="872" ht="13.5" customHeight="1">
      <c r="I872" s="11"/>
    </row>
    <row r="873" ht="13.5" customHeight="1">
      <c r="I873" s="11"/>
    </row>
    <row r="874" ht="13.5" customHeight="1">
      <c r="I874" s="11"/>
    </row>
    <row r="875" ht="13.5" customHeight="1">
      <c r="I875" s="11"/>
    </row>
    <row r="876" ht="13.5" customHeight="1">
      <c r="I876" s="11"/>
    </row>
    <row r="877" ht="13.5" customHeight="1">
      <c r="I877" s="11"/>
    </row>
    <row r="878" ht="13.5" customHeight="1">
      <c r="I878" s="11"/>
    </row>
    <row r="879" ht="13.5" customHeight="1">
      <c r="I879" s="11"/>
    </row>
    <row r="880" ht="13.5" customHeight="1">
      <c r="I880" s="11"/>
    </row>
    <row r="881" ht="13.5" customHeight="1">
      <c r="I881" s="11"/>
    </row>
    <row r="882" ht="13.5" customHeight="1">
      <c r="I882" s="11"/>
    </row>
    <row r="883" ht="13.5" customHeight="1">
      <c r="I883" s="11"/>
    </row>
    <row r="884" ht="13.5" customHeight="1">
      <c r="I884" s="11"/>
    </row>
    <row r="885" ht="13.5" customHeight="1">
      <c r="I885" s="11"/>
    </row>
    <row r="886" ht="13.5" customHeight="1">
      <c r="I886" s="11"/>
    </row>
    <row r="887" ht="13.5" customHeight="1">
      <c r="I887" s="11"/>
    </row>
    <row r="888" ht="13.5" customHeight="1">
      <c r="I888" s="11"/>
    </row>
    <row r="889" ht="13.5" customHeight="1">
      <c r="I889" s="11"/>
    </row>
    <row r="890" ht="13.5" customHeight="1">
      <c r="I890" s="11"/>
    </row>
    <row r="891" ht="13.5" customHeight="1">
      <c r="I891" s="11"/>
    </row>
    <row r="892" ht="13.5" customHeight="1">
      <c r="I892" s="11"/>
    </row>
    <row r="893" ht="13.5" customHeight="1">
      <c r="I893" s="11"/>
    </row>
    <row r="894" ht="13.5" customHeight="1">
      <c r="I894" s="11"/>
    </row>
    <row r="895" ht="13.5" customHeight="1">
      <c r="I895" s="11"/>
    </row>
    <row r="896" ht="13.5" customHeight="1">
      <c r="I896" s="11"/>
    </row>
    <row r="897" ht="13.5" customHeight="1">
      <c r="I897" s="11"/>
    </row>
    <row r="898" ht="13.5" customHeight="1">
      <c r="I898" s="11"/>
    </row>
    <row r="899" ht="13.5" customHeight="1">
      <c r="I899" s="11"/>
    </row>
    <row r="900" ht="13.5" customHeight="1">
      <c r="I900" s="11"/>
    </row>
    <row r="901" ht="13.5" customHeight="1">
      <c r="I901" s="11"/>
    </row>
    <row r="902" ht="13.5" customHeight="1">
      <c r="I902" s="11"/>
    </row>
    <row r="903" ht="13.5" customHeight="1">
      <c r="I903" s="11"/>
    </row>
    <row r="904" ht="13.5" customHeight="1">
      <c r="I904" s="11"/>
    </row>
    <row r="905" ht="13.5" customHeight="1">
      <c r="I905" s="11"/>
    </row>
    <row r="906" ht="13.5" customHeight="1">
      <c r="I906" s="11"/>
    </row>
    <row r="907" ht="13.5" customHeight="1">
      <c r="I907" s="11"/>
    </row>
    <row r="908" ht="13.5" customHeight="1">
      <c r="I908" s="11"/>
    </row>
    <row r="909" ht="13.5" customHeight="1">
      <c r="I909" s="11"/>
    </row>
    <row r="910" ht="13.5" customHeight="1">
      <c r="I910" s="11"/>
    </row>
    <row r="911" ht="13.5" customHeight="1">
      <c r="I911" s="11"/>
    </row>
    <row r="912" ht="13.5" customHeight="1">
      <c r="I912" s="11"/>
    </row>
    <row r="913" ht="13.5" customHeight="1">
      <c r="I913" s="11"/>
    </row>
    <row r="914" ht="13.5" customHeight="1">
      <c r="I914" s="11"/>
    </row>
    <row r="915" ht="13.5" customHeight="1">
      <c r="I915" s="11"/>
    </row>
    <row r="916" ht="13.5" customHeight="1">
      <c r="I916" s="11"/>
    </row>
    <row r="917" ht="13.5" customHeight="1">
      <c r="I917" s="11"/>
    </row>
    <row r="918" ht="13.5" customHeight="1">
      <c r="I918" s="11"/>
    </row>
    <row r="919" ht="13.5" customHeight="1">
      <c r="I919" s="11"/>
    </row>
    <row r="920" ht="13.5" customHeight="1">
      <c r="I920" s="11"/>
    </row>
    <row r="921" ht="13.5" customHeight="1">
      <c r="I921" s="11"/>
    </row>
    <row r="922" ht="13.5" customHeight="1">
      <c r="I922" s="11"/>
    </row>
    <row r="923" ht="13.5" customHeight="1">
      <c r="I923" s="11"/>
    </row>
    <row r="924" ht="13.5" customHeight="1">
      <c r="I924" s="11"/>
    </row>
    <row r="925" ht="13.5" customHeight="1">
      <c r="I925" s="11"/>
    </row>
    <row r="926" ht="13.5" customHeight="1">
      <c r="I926" s="11"/>
    </row>
    <row r="927" ht="13.5" customHeight="1">
      <c r="I927" s="11"/>
    </row>
    <row r="928" ht="13.5" customHeight="1">
      <c r="I928" s="11"/>
    </row>
    <row r="929" ht="13.5" customHeight="1">
      <c r="I929" s="11"/>
    </row>
    <row r="930" ht="13.5" customHeight="1">
      <c r="I930" s="11"/>
    </row>
    <row r="931" ht="13.5" customHeight="1">
      <c r="I931" s="11"/>
    </row>
    <row r="932" ht="13.5" customHeight="1">
      <c r="I932" s="11"/>
    </row>
    <row r="933" ht="13.5" customHeight="1">
      <c r="I933" s="11"/>
    </row>
    <row r="934" ht="13.5" customHeight="1">
      <c r="I934" s="11"/>
    </row>
    <row r="935" ht="13.5" customHeight="1">
      <c r="I935" s="11"/>
    </row>
    <row r="936" ht="13.5" customHeight="1">
      <c r="I936" s="11"/>
    </row>
    <row r="937" ht="13.5" customHeight="1">
      <c r="I937" s="11"/>
    </row>
    <row r="938" ht="13.5" customHeight="1">
      <c r="I938" s="11"/>
    </row>
    <row r="939" ht="13.5" customHeight="1">
      <c r="I939" s="11"/>
    </row>
    <row r="940" ht="13.5" customHeight="1">
      <c r="I940" s="11"/>
    </row>
    <row r="941" ht="13.5" customHeight="1">
      <c r="I941" s="11"/>
    </row>
    <row r="942" ht="13.5" customHeight="1">
      <c r="I942" s="11"/>
    </row>
    <row r="943" ht="13.5" customHeight="1">
      <c r="I943" s="11"/>
    </row>
    <row r="944" ht="13.5" customHeight="1">
      <c r="I944" s="11"/>
    </row>
    <row r="945" ht="13.5" customHeight="1">
      <c r="I945" s="11"/>
    </row>
    <row r="946" ht="13.5" customHeight="1">
      <c r="I946" s="11"/>
    </row>
    <row r="947" ht="13.5" customHeight="1">
      <c r="I947" s="11"/>
    </row>
    <row r="948" ht="13.5" customHeight="1">
      <c r="I948" s="11"/>
    </row>
    <row r="949" ht="13.5" customHeight="1">
      <c r="I949" s="11"/>
    </row>
    <row r="950" ht="13.5" customHeight="1">
      <c r="I950" s="11"/>
    </row>
    <row r="951" ht="13.5" customHeight="1">
      <c r="I951" s="11"/>
    </row>
    <row r="952" ht="13.5" customHeight="1">
      <c r="I952" s="11"/>
    </row>
    <row r="953" ht="13.5" customHeight="1">
      <c r="I953" s="11"/>
    </row>
    <row r="954" ht="13.5" customHeight="1">
      <c r="I954" s="11"/>
    </row>
    <row r="955" ht="13.5" customHeight="1">
      <c r="I955" s="11"/>
    </row>
    <row r="956" ht="13.5" customHeight="1">
      <c r="I956" s="11"/>
    </row>
    <row r="957" ht="13.5" customHeight="1">
      <c r="I957" s="11"/>
    </row>
    <row r="958" ht="13.5" customHeight="1">
      <c r="I958" s="11"/>
    </row>
    <row r="959" ht="13.5" customHeight="1">
      <c r="I959" s="11"/>
    </row>
    <row r="960" ht="13.5" customHeight="1">
      <c r="I960" s="11"/>
    </row>
    <row r="961" ht="13.5" customHeight="1">
      <c r="I961" s="11"/>
    </row>
    <row r="962" ht="13.5" customHeight="1">
      <c r="I962" s="11"/>
    </row>
    <row r="963" ht="13.5" customHeight="1">
      <c r="I963" s="11"/>
    </row>
    <row r="964" ht="13.5" customHeight="1">
      <c r="I964" s="11"/>
    </row>
    <row r="965" ht="13.5" customHeight="1">
      <c r="I965" s="11"/>
    </row>
    <row r="966" ht="13.5" customHeight="1">
      <c r="I966" s="11"/>
    </row>
    <row r="967" ht="13.5" customHeight="1">
      <c r="I967" s="11"/>
    </row>
    <row r="968" ht="13.5" customHeight="1">
      <c r="I968" s="11"/>
    </row>
    <row r="969" ht="13.5" customHeight="1">
      <c r="I969" s="11"/>
    </row>
    <row r="970" ht="13.5" customHeight="1">
      <c r="I970" s="11"/>
    </row>
    <row r="971" ht="13.5" customHeight="1">
      <c r="I971" s="11"/>
    </row>
    <row r="972" ht="13.5" customHeight="1">
      <c r="I972" s="11"/>
    </row>
    <row r="973" ht="13.5" customHeight="1">
      <c r="I973" s="11"/>
    </row>
    <row r="974" ht="13.5" customHeight="1">
      <c r="I974" s="11"/>
    </row>
    <row r="975" ht="13.5" customHeight="1">
      <c r="I975" s="11"/>
    </row>
    <row r="976" ht="13.5" customHeight="1">
      <c r="I976" s="11"/>
    </row>
    <row r="977" ht="13.5" customHeight="1">
      <c r="I977" s="11"/>
    </row>
    <row r="978" ht="13.5" customHeight="1">
      <c r="I978" s="11"/>
    </row>
    <row r="979" ht="13.5" customHeight="1">
      <c r="I979" s="11"/>
    </row>
    <row r="980" ht="13.5" customHeight="1">
      <c r="I980" s="11"/>
    </row>
    <row r="981" ht="13.5" customHeight="1">
      <c r="I981" s="11"/>
    </row>
    <row r="982" ht="13.5" customHeight="1">
      <c r="I982" s="11"/>
    </row>
    <row r="983" ht="13.5" customHeight="1">
      <c r="I983" s="11"/>
    </row>
    <row r="984" ht="13.5" customHeight="1">
      <c r="I984" s="11"/>
    </row>
    <row r="985" ht="13.5" customHeight="1">
      <c r="I985" s="11"/>
    </row>
    <row r="986" ht="13.5" customHeight="1">
      <c r="I986" s="11"/>
    </row>
    <row r="987" ht="13.5" customHeight="1">
      <c r="I987" s="11"/>
    </row>
    <row r="988" ht="13.5" customHeight="1">
      <c r="I988" s="11"/>
    </row>
    <row r="989" ht="13.5" customHeight="1">
      <c r="I989" s="11"/>
    </row>
    <row r="990" ht="13.5" customHeight="1">
      <c r="I990" s="11"/>
    </row>
    <row r="991" ht="13.5" customHeight="1">
      <c r="I991" s="11"/>
    </row>
    <row r="992" ht="13.5" customHeight="1">
      <c r="I992" s="11"/>
    </row>
    <row r="993" ht="13.5" customHeight="1">
      <c r="I993" s="11"/>
    </row>
    <row r="994" ht="13.5" customHeight="1">
      <c r="I994" s="11"/>
    </row>
    <row r="995" ht="13.5" customHeight="1">
      <c r="I995" s="11"/>
    </row>
    <row r="996" ht="13.5" customHeight="1">
      <c r="I996" s="11"/>
    </row>
    <row r="997" ht="13.5" customHeight="1">
      <c r="I997" s="11"/>
    </row>
    <row r="998" ht="13.5" customHeight="1">
      <c r="I998" s="11"/>
    </row>
    <row r="999" ht="13.5" customHeight="1">
      <c r="I999" s="11"/>
    </row>
    <row r="1000" ht="13.5" customHeight="1">
      <c r="I1000" s="11"/>
    </row>
  </sheetData>
  <autoFilter ref="$C$85:$K$108"/>
  <mergeCells count="13">
    <mergeCell ref="E9:H9"/>
    <mergeCell ref="E11:H11"/>
    <mergeCell ref="E49:H49"/>
    <mergeCell ref="E47:H47"/>
    <mergeCell ref="E76:H76"/>
    <mergeCell ref="E74:H74"/>
    <mergeCell ref="G1:H1"/>
    <mergeCell ref="L2:V2"/>
    <mergeCell ref="E51:H51"/>
    <mergeCell ref="J55:J56"/>
    <mergeCell ref="E7:H7"/>
    <mergeCell ref="E26:H26"/>
    <mergeCell ref="E78:H78"/>
  </mergeCells>
  <printOptions/>
  <pageMargins bottom="0.75" footer="0.0" header="0.0" left="0.7" right="0.7" top="0.75"/>
  <pageSetup orientation="landscape"/>
  <headerFooter>
    <oddFooter>&amp;CStrana &amp;P z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6.83" defaultRowHeight="15.0"/>
  <cols>
    <col customWidth="1" min="1" max="1" width="8.33"/>
    <col customWidth="1" min="2" max="2" width="1.67"/>
    <col customWidth="1" min="3" max="3" width="4.17"/>
    <col customWidth="1" min="4" max="4" width="4.33"/>
    <col customWidth="1" min="5" max="5" width="17.17"/>
    <col customWidth="1" min="6" max="6" width="75.0"/>
    <col customWidth="1" min="7" max="7" width="8.67"/>
    <col customWidth="1" min="8" max="8" width="11.17"/>
    <col customWidth="1" min="9" max="9" width="12.67"/>
    <col customWidth="1" min="10" max="10" width="23.5"/>
    <col customWidth="1" min="11" max="11" width="15.5"/>
    <col customWidth="1" min="12" max="12" width="8.0"/>
    <col customWidth="1" hidden="1" min="13" max="18" width="9.33"/>
    <col customWidth="1" hidden="1" min="19" max="19" width="8.17"/>
    <col customWidth="1" hidden="1" min="20" max="20" width="29.67"/>
    <col customWidth="1" hidden="1" min="21" max="21" width="16.33"/>
    <col customWidth="1" min="22" max="22" width="12.33"/>
    <col customWidth="1" min="23" max="23" width="16.33"/>
    <col customWidth="1" min="24" max="24" width="12.33"/>
    <col customWidth="1" min="25" max="25" width="15.0"/>
    <col customWidth="1" min="26" max="26" width="11.0"/>
    <col customWidth="1" min="27" max="27" width="15.0"/>
    <col customWidth="1" min="28" max="28" width="16.33"/>
    <col customWidth="1" min="29" max="29" width="11.0"/>
    <col customWidth="1" min="30" max="30" width="15.0"/>
    <col customWidth="1" min="31" max="31" width="16.33"/>
    <col customWidth="1" min="32" max="43" width="8.0"/>
    <col customWidth="1" hidden="1" min="44" max="65" width="9.33"/>
    <col customWidth="1" min="66" max="70" width="8.0"/>
  </cols>
  <sheetData>
    <row r="1" ht="21.75" customHeight="1">
      <c r="A1" s="1"/>
      <c r="B1" s="3"/>
      <c r="C1" s="3"/>
      <c r="D1" s="4" t="s">
        <v>1</v>
      </c>
      <c r="E1" s="3"/>
      <c r="F1" s="6" t="s">
        <v>3</v>
      </c>
      <c r="G1" s="7" t="s">
        <v>5</v>
      </c>
      <c r="H1" s="8"/>
      <c r="I1" s="3"/>
      <c r="J1" s="6" t="s">
        <v>6</v>
      </c>
      <c r="K1" s="4" t="s">
        <v>7</v>
      </c>
      <c r="L1" s="6" t="s">
        <v>8</v>
      </c>
      <c r="M1" s="6"/>
      <c r="N1" s="6"/>
      <c r="O1" s="6"/>
      <c r="P1" s="6"/>
      <c r="Q1" s="6"/>
      <c r="R1" s="6"/>
      <c r="S1" s="6"/>
      <c r="T1" s="6"/>
      <c r="U1" s="9"/>
      <c r="V1" s="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ht="36.75" customHeight="1">
      <c r="I2" s="11"/>
      <c r="L2" s="12"/>
      <c r="AT2" s="13" t="s">
        <v>150</v>
      </c>
    </row>
    <row r="3" ht="6.75" customHeight="1">
      <c r="B3" s="14"/>
      <c r="C3" s="15"/>
      <c r="D3" s="15"/>
      <c r="E3" s="15"/>
      <c r="F3" s="15"/>
      <c r="G3" s="15"/>
      <c r="H3" s="15"/>
      <c r="I3" s="15"/>
      <c r="J3" s="15"/>
      <c r="K3" s="16"/>
      <c r="AT3" s="13" t="s">
        <v>17</v>
      </c>
    </row>
    <row r="4" ht="36.75" customHeight="1">
      <c r="B4" s="17"/>
      <c r="C4" s="11"/>
      <c r="D4" s="18" t="s">
        <v>18</v>
      </c>
      <c r="E4" s="11"/>
      <c r="F4" s="11"/>
      <c r="G4" s="11"/>
      <c r="H4" s="11"/>
      <c r="I4" s="11"/>
      <c r="J4" s="11"/>
      <c r="K4" s="19"/>
      <c r="M4" s="20" t="s">
        <v>19</v>
      </c>
      <c r="AT4" s="13" t="s">
        <v>11</v>
      </c>
    </row>
    <row r="5" ht="6.75" customHeight="1">
      <c r="B5" s="17"/>
      <c r="C5" s="11"/>
      <c r="D5" s="11"/>
      <c r="E5" s="11"/>
      <c r="F5" s="11"/>
      <c r="G5" s="11"/>
      <c r="H5" s="11"/>
      <c r="I5" s="11"/>
      <c r="J5" s="11"/>
      <c r="K5" s="19"/>
    </row>
    <row r="6" ht="15.0" customHeight="1">
      <c r="B6" s="17"/>
      <c r="C6" s="11"/>
      <c r="D6" s="21" t="s">
        <v>20</v>
      </c>
      <c r="E6" s="11"/>
      <c r="F6" s="11"/>
      <c r="G6" s="11"/>
      <c r="H6" s="11"/>
      <c r="I6" s="11"/>
      <c r="J6" s="11"/>
      <c r="K6" s="19"/>
    </row>
    <row r="7" ht="16.5" customHeight="1">
      <c r="B7" s="17"/>
      <c r="C7" s="11"/>
      <c r="D7" s="11"/>
      <c r="E7" s="24" t="str">
        <f>'Rekapitulace stavby'!K6</f>
        <v>Přeložka kabelů podél koryta Rokytky, S - 142388</v>
      </c>
      <c r="I7" s="11"/>
      <c r="J7" s="11"/>
      <c r="K7" s="19"/>
    </row>
    <row r="8" ht="15.0" customHeight="1">
      <c r="B8" s="17"/>
      <c r="C8" s="11"/>
      <c r="D8" s="21" t="s">
        <v>28</v>
      </c>
      <c r="E8" s="11"/>
      <c r="F8" s="11"/>
      <c r="G8" s="11"/>
      <c r="H8" s="11"/>
      <c r="I8" s="11"/>
      <c r="J8" s="11"/>
      <c r="K8" s="19"/>
    </row>
    <row r="9" ht="16.5" customHeight="1">
      <c r="A9" s="27"/>
      <c r="B9" s="29"/>
      <c r="C9" s="27"/>
      <c r="D9" s="27"/>
      <c r="E9" s="24" t="s">
        <v>246</v>
      </c>
      <c r="I9" s="27"/>
      <c r="J9" s="27"/>
      <c r="K9" s="31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</row>
    <row r="10" ht="15.0" customHeight="1">
      <c r="A10" s="27"/>
      <c r="B10" s="29"/>
      <c r="C10" s="27"/>
      <c r="D10" s="21" t="s">
        <v>37</v>
      </c>
      <c r="E10" s="27"/>
      <c r="F10" s="27"/>
      <c r="G10" s="27"/>
      <c r="H10" s="27"/>
      <c r="I10" s="27"/>
      <c r="J10" s="27"/>
      <c r="K10" s="31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</row>
    <row r="11" ht="36.75" customHeight="1">
      <c r="A11" s="27"/>
      <c r="B11" s="29"/>
      <c r="C11" s="27"/>
      <c r="D11" s="27"/>
      <c r="E11" s="32" t="s">
        <v>250</v>
      </c>
      <c r="I11" s="27"/>
      <c r="J11" s="27"/>
      <c r="K11" s="3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</row>
    <row r="12" ht="13.5" customHeight="1">
      <c r="A12" s="27"/>
      <c r="B12" s="29"/>
      <c r="C12" s="27"/>
      <c r="D12" s="27"/>
      <c r="E12" s="27"/>
      <c r="F12" s="27"/>
      <c r="G12" s="27"/>
      <c r="H12" s="27"/>
      <c r="I12" s="27"/>
      <c r="J12" s="27"/>
      <c r="K12" s="31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ht="14.25" customHeight="1">
      <c r="A13" s="27"/>
      <c r="B13" s="29"/>
      <c r="C13" s="27"/>
      <c r="D13" s="21" t="s">
        <v>33</v>
      </c>
      <c r="E13" s="27"/>
      <c r="F13" s="25" t="s">
        <v>34</v>
      </c>
      <c r="G13" s="27"/>
      <c r="H13" s="27"/>
      <c r="I13" s="21" t="s">
        <v>35</v>
      </c>
      <c r="J13" s="25" t="s">
        <v>34</v>
      </c>
      <c r="K13" s="31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</row>
    <row r="14" ht="14.25" customHeight="1">
      <c r="A14" s="27"/>
      <c r="B14" s="29"/>
      <c r="C14" s="27"/>
      <c r="D14" s="21" t="s">
        <v>38</v>
      </c>
      <c r="E14" s="27"/>
      <c r="F14" s="25" t="s">
        <v>39</v>
      </c>
      <c r="G14" s="27"/>
      <c r="H14" s="27"/>
      <c r="I14" s="21" t="s">
        <v>40</v>
      </c>
      <c r="J14" s="34" t="str">
        <f>'Rekapitulace stavby'!AN8</f>
        <v>29. 8. 2018</v>
      </c>
      <c r="K14" s="31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</row>
    <row r="15" ht="10.5" customHeight="1">
      <c r="A15" s="27"/>
      <c r="B15" s="29"/>
      <c r="C15" s="27"/>
      <c r="D15" s="27"/>
      <c r="E15" s="27"/>
      <c r="F15" s="27"/>
      <c r="G15" s="27"/>
      <c r="H15" s="27"/>
      <c r="I15" s="27"/>
      <c r="J15" s="27"/>
      <c r="K15" s="31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</row>
    <row r="16" ht="14.25" customHeight="1">
      <c r="A16" s="27"/>
      <c r="B16" s="29"/>
      <c r="C16" s="27"/>
      <c r="D16" s="21" t="s">
        <v>46</v>
      </c>
      <c r="E16" s="27"/>
      <c r="F16" s="27"/>
      <c r="G16" s="27"/>
      <c r="H16" s="27"/>
      <c r="I16" s="21" t="s">
        <v>47</v>
      </c>
      <c r="J16" s="25" t="s">
        <v>48</v>
      </c>
      <c r="K16" s="31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</row>
    <row r="17" ht="18.0" customHeight="1">
      <c r="A17" s="27"/>
      <c r="B17" s="29"/>
      <c r="C17" s="27"/>
      <c r="D17" s="27"/>
      <c r="E17" s="25" t="s">
        <v>49</v>
      </c>
      <c r="F17" s="27"/>
      <c r="G17" s="27"/>
      <c r="H17" s="27"/>
      <c r="I17" s="21" t="s">
        <v>50</v>
      </c>
      <c r="J17" s="25" t="s">
        <v>34</v>
      </c>
      <c r="K17" s="31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ht="6.75" customHeight="1">
      <c r="A18" s="27"/>
      <c r="B18" s="29"/>
      <c r="C18" s="27"/>
      <c r="D18" s="27"/>
      <c r="E18" s="27"/>
      <c r="F18" s="27"/>
      <c r="G18" s="27"/>
      <c r="H18" s="27"/>
      <c r="I18" s="27"/>
      <c r="J18" s="27"/>
      <c r="K18" s="31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</row>
    <row r="19" ht="14.25" customHeight="1">
      <c r="A19" s="27"/>
      <c r="B19" s="29"/>
      <c r="C19" s="27"/>
      <c r="D19" s="21" t="s">
        <v>51</v>
      </c>
      <c r="E19" s="27"/>
      <c r="F19" s="27"/>
      <c r="G19" s="27"/>
      <c r="H19" s="27"/>
      <c r="I19" s="21" t="s">
        <v>47</v>
      </c>
      <c r="J19" s="25" t="str">
        <f>IF('Rekapitulace stavby'!AN13="Vyplň údaj","",IF('Rekapitulace stavby'!AN13="","",'Rekapitulace stavby'!AN13))</f>
        <v/>
      </c>
      <c r="K19" s="31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</row>
    <row r="20" ht="18.0" customHeight="1">
      <c r="A20" s="27"/>
      <c r="B20" s="29"/>
      <c r="C20" s="27"/>
      <c r="D20" s="27"/>
      <c r="E20" s="25" t="str">
        <f>IF('Rekapitulace stavby'!E14="Vyplň údaj","",IF('Rekapitulace stavby'!E14="","",'Rekapitulace stavby'!E14))</f>
        <v/>
      </c>
      <c r="F20" s="27"/>
      <c r="G20" s="27"/>
      <c r="H20" s="27"/>
      <c r="I20" s="21" t="s">
        <v>50</v>
      </c>
      <c r="J20" s="25" t="str">
        <f>IF('Rekapitulace stavby'!AN14="Vyplň údaj","",IF('Rekapitulace stavby'!AN14="","",'Rekapitulace stavby'!AN14))</f>
        <v/>
      </c>
      <c r="K20" s="31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</row>
    <row r="21" ht="6.75" customHeight="1">
      <c r="A21" s="27"/>
      <c r="B21" s="29"/>
      <c r="C21" s="27"/>
      <c r="D21" s="27"/>
      <c r="E21" s="27"/>
      <c r="F21" s="27"/>
      <c r="G21" s="27"/>
      <c r="H21" s="27"/>
      <c r="I21" s="27"/>
      <c r="J21" s="27"/>
      <c r="K21" s="31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</row>
    <row r="22" ht="14.25" customHeight="1">
      <c r="A22" s="27"/>
      <c r="B22" s="29"/>
      <c r="C22" s="27"/>
      <c r="D22" s="21" t="s">
        <v>53</v>
      </c>
      <c r="E22" s="27"/>
      <c r="F22" s="27"/>
      <c r="G22" s="27"/>
      <c r="H22" s="27"/>
      <c r="I22" s="21" t="s">
        <v>47</v>
      </c>
      <c r="J22" s="25" t="s">
        <v>54</v>
      </c>
      <c r="K22" s="31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</row>
    <row r="23" ht="18.0" customHeight="1">
      <c r="A23" s="27"/>
      <c r="B23" s="29"/>
      <c r="C23" s="27"/>
      <c r="D23" s="27"/>
      <c r="E23" s="25" t="s">
        <v>55</v>
      </c>
      <c r="F23" s="27"/>
      <c r="G23" s="27"/>
      <c r="H23" s="27"/>
      <c r="I23" s="21" t="s">
        <v>50</v>
      </c>
      <c r="J23" s="25" t="s">
        <v>34</v>
      </c>
      <c r="K23" s="31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</row>
    <row r="24" ht="6.75" customHeight="1">
      <c r="A24" s="27"/>
      <c r="B24" s="29"/>
      <c r="C24" s="27"/>
      <c r="D24" s="27"/>
      <c r="E24" s="27"/>
      <c r="F24" s="27"/>
      <c r="G24" s="27"/>
      <c r="H24" s="27"/>
      <c r="I24" s="27"/>
      <c r="J24" s="27"/>
      <c r="K24" s="31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</row>
    <row r="25" ht="14.25" customHeight="1">
      <c r="A25" s="27"/>
      <c r="B25" s="29"/>
      <c r="C25" s="27"/>
      <c r="D25" s="21" t="s">
        <v>57</v>
      </c>
      <c r="E25" s="27"/>
      <c r="F25" s="27"/>
      <c r="G25" s="27"/>
      <c r="H25" s="27"/>
      <c r="I25" s="27"/>
      <c r="J25" s="27"/>
      <c r="K25" s="31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</row>
    <row r="26" ht="16.5" customHeight="1">
      <c r="A26" s="39"/>
      <c r="B26" s="40"/>
      <c r="C26" s="39"/>
      <c r="D26" s="39"/>
      <c r="E26" s="38" t="s">
        <v>34</v>
      </c>
      <c r="I26" s="39"/>
      <c r="J26" s="39"/>
      <c r="K26" s="42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</row>
    <row r="27" ht="6.75" customHeight="1">
      <c r="A27" s="27"/>
      <c r="B27" s="29"/>
      <c r="C27" s="27"/>
      <c r="D27" s="27"/>
      <c r="E27" s="27"/>
      <c r="F27" s="27"/>
      <c r="G27" s="27"/>
      <c r="H27" s="27"/>
      <c r="I27" s="27"/>
      <c r="J27" s="27"/>
      <c r="K27" s="31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</row>
    <row r="28" ht="6.75" customHeight="1">
      <c r="A28" s="27"/>
      <c r="B28" s="29"/>
      <c r="C28" s="27"/>
      <c r="D28" s="45"/>
      <c r="E28" s="45"/>
      <c r="F28" s="45"/>
      <c r="G28" s="45"/>
      <c r="H28" s="45"/>
      <c r="I28" s="45"/>
      <c r="J28" s="45"/>
      <c r="K28" s="4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</row>
    <row r="29" ht="24.75" customHeight="1">
      <c r="A29" s="27"/>
      <c r="B29" s="29"/>
      <c r="C29" s="27"/>
      <c r="D29" s="49" t="s">
        <v>58</v>
      </c>
      <c r="E29" s="27"/>
      <c r="F29" s="27"/>
      <c r="G29" s="27"/>
      <c r="H29" s="27"/>
      <c r="I29" s="27"/>
      <c r="J29" s="50">
        <f>ROUND(J84,0)</f>
        <v>0</v>
      </c>
      <c r="K29" s="31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</row>
    <row r="30" ht="6.75" customHeight="1">
      <c r="A30" s="27"/>
      <c r="B30" s="29"/>
      <c r="C30" s="27"/>
      <c r="D30" s="45"/>
      <c r="E30" s="45"/>
      <c r="F30" s="45"/>
      <c r="G30" s="45"/>
      <c r="H30" s="45"/>
      <c r="I30" s="45"/>
      <c r="J30" s="45"/>
      <c r="K30" s="4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</row>
    <row r="31" ht="14.25" customHeight="1">
      <c r="A31" s="27"/>
      <c r="B31" s="29"/>
      <c r="C31" s="27"/>
      <c r="D31" s="27"/>
      <c r="E31" s="27"/>
      <c r="F31" s="51" t="s">
        <v>60</v>
      </c>
      <c r="G31" s="27"/>
      <c r="H31" s="27"/>
      <c r="I31" s="51" t="s">
        <v>59</v>
      </c>
      <c r="J31" s="51" t="s">
        <v>61</v>
      </c>
      <c r="K31" s="31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</row>
    <row r="32" ht="14.25" customHeight="1">
      <c r="A32" s="27"/>
      <c r="B32" s="29"/>
      <c r="C32" s="27"/>
      <c r="D32" s="53" t="s">
        <v>62</v>
      </c>
      <c r="E32" s="53" t="s">
        <v>63</v>
      </c>
      <c r="F32" s="55">
        <f>ROUND(SUM(BE84:BE95),0)</f>
        <v>0</v>
      </c>
      <c r="G32" s="27"/>
      <c r="H32" s="27"/>
      <c r="I32" s="57">
        <v>0.21</v>
      </c>
      <c r="J32" s="55">
        <f>ROUND(ROUND((SUM(BE84:BE95)),0)*I32,0)</f>
        <v>0</v>
      </c>
      <c r="K32" s="31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</row>
    <row r="33" ht="14.25" customHeight="1">
      <c r="A33" s="27"/>
      <c r="B33" s="29"/>
      <c r="C33" s="27"/>
      <c r="D33" s="27"/>
      <c r="E33" s="53" t="s">
        <v>64</v>
      </c>
      <c r="F33" s="55">
        <f>ROUND(SUM(BF84:BF95),0)</f>
        <v>0</v>
      </c>
      <c r="G33" s="27"/>
      <c r="H33" s="27"/>
      <c r="I33" s="57">
        <v>0.15</v>
      </c>
      <c r="J33" s="55">
        <f>ROUND(ROUND((SUM(BF84:BF95)),0)*I33,0)</f>
        <v>0</v>
      </c>
      <c r="K33" s="31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</row>
    <row r="34" ht="14.25" hidden="1" customHeight="1">
      <c r="A34" s="27"/>
      <c r="B34" s="29"/>
      <c r="C34" s="27"/>
      <c r="D34" s="27"/>
      <c r="E34" s="53" t="s">
        <v>65</v>
      </c>
      <c r="F34" s="55">
        <f>ROUND(SUM(BG84:BG95),0)</f>
        <v>0</v>
      </c>
      <c r="G34" s="27"/>
      <c r="H34" s="27"/>
      <c r="I34" s="57">
        <v>0.21</v>
      </c>
      <c r="J34" s="55">
        <v>0.0</v>
      </c>
      <c r="K34" s="31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</row>
    <row r="35" ht="14.25" hidden="1" customHeight="1">
      <c r="A35" s="27"/>
      <c r="B35" s="29"/>
      <c r="C35" s="27"/>
      <c r="D35" s="27"/>
      <c r="E35" s="53" t="s">
        <v>66</v>
      </c>
      <c r="F35" s="55">
        <f>ROUND(SUM(BH84:BH95),0)</f>
        <v>0</v>
      </c>
      <c r="G35" s="27"/>
      <c r="H35" s="27"/>
      <c r="I35" s="57">
        <v>0.15</v>
      </c>
      <c r="J35" s="55">
        <v>0.0</v>
      </c>
      <c r="K35" s="31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ht="14.25" hidden="1" customHeight="1">
      <c r="A36" s="27"/>
      <c r="B36" s="29"/>
      <c r="C36" s="27"/>
      <c r="D36" s="27"/>
      <c r="E36" s="53" t="s">
        <v>67</v>
      </c>
      <c r="F36" s="55">
        <f>ROUND(SUM(BI84:BI95),0)</f>
        <v>0</v>
      </c>
      <c r="G36" s="27"/>
      <c r="H36" s="27"/>
      <c r="I36" s="57">
        <v>0.0</v>
      </c>
      <c r="J36" s="55">
        <v>0.0</v>
      </c>
      <c r="K36" s="31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6.75" customHeight="1">
      <c r="A37" s="27"/>
      <c r="B37" s="29"/>
      <c r="C37" s="27"/>
      <c r="D37" s="27"/>
      <c r="E37" s="27"/>
      <c r="F37" s="27"/>
      <c r="G37" s="27"/>
      <c r="H37" s="27"/>
      <c r="I37" s="27"/>
      <c r="J37" s="27"/>
      <c r="K37" s="31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</row>
    <row r="38" ht="24.75" customHeight="1">
      <c r="A38" s="27"/>
      <c r="B38" s="29"/>
      <c r="C38" s="60"/>
      <c r="D38" s="61" t="s">
        <v>68</v>
      </c>
      <c r="E38" s="62"/>
      <c r="F38" s="62"/>
      <c r="G38" s="63" t="s">
        <v>69</v>
      </c>
      <c r="H38" s="64" t="s">
        <v>70</v>
      </c>
      <c r="I38" s="62"/>
      <c r="J38" s="65">
        <f>SUM(J29:J36)</f>
        <v>0</v>
      </c>
      <c r="K38" s="6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</row>
    <row r="39" ht="14.25" customHeight="1">
      <c r="A39" s="27"/>
      <c r="B39" s="69"/>
      <c r="C39" s="70"/>
      <c r="D39" s="70"/>
      <c r="E39" s="70"/>
      <c r="F39" s="70"/>
      <c r="G39" s="70"/>
      <c r="H39" s="70"/>
      <c r="I39" s="70"/>
      <c r="J39" s="70"/>
      <c r="K39" s="72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</row>
    <row r="40" ht="13.5" customHeight="1">
      <c r="I40" s="11"/>
    </row>
    <row r="41" ht="13.5" customHeight="1">
      <c r="I41" s="11"/>
    </row>
    <row r="42" ht="13.5" customHeight="1">
      <c r="I42" s="11"/>
    </row>
    <row r="43" ht="6.75" customHeight="1">
      <c r="A43" s="27"/>
      <c r="B43" s="74"/>
      <c r="C43" s="76"/>
      <c r="D43" s="76"/>
      <c r="E43" s="76"/>
      <c r="F43" s="76"/>
      <c r="G43" s="76"/>
      <c r="H43" s="76"/>
      <c r="I43" s="76"/>
      <c r="J43" s="76"/>
      <c r="K43" s="78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</row>
    <row r="44" ht="36.75" customHeight="1">
      <c r="A44" s="27"/>
      <c r="B44" s="29"/>
      <c r="C44" s="18" t="s">
        <v>71</v>
      </c>
      <c r="D44" s="27"/>
      <c r="E44" s="27"/>
      <c r="F44" s="27"/>
      <c r="G44" s="27"/>
      <c r="H44" s="27"/>
      <c r="I44" s="27"/>
      <c r="J44" s="27"/>
      <c r="K44" s="31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</row>
    <row r="45" ht="6.75" customHeight="1">
      <c r="A45" s="27"/>
      <c r="B45" s="29"/>
      <c r="C45" s="27"/>
      <c r="D45" s="27"/>
      <c r="E45" s="27"/>
      <c r="F45" s="27"/>
      <c r="G45" s="27"/>
      <c r="H45" s="27"/>
      <c r="I45" s="27"/>
      <c r="J45" s="27"/>
      <c r="K45" s="31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</row>
    <row r="46" ht="14.25" customHeight="1">
      <c r="A46" s="27"/>
      <c r="B46" s="29"/>
      <c r="C46" s="21" t="s">
        <v>20</v>
      </c>
      <c r="D46" s="27"/>
      <c r="E46" s="27"/>
      <c r="F46" s="27"/>
      <c r="G46" s="27"/>
      <c r="H46" s="27"/>
      <c r="I46" s="27"/>
      <c r="J46" s="27"/>
      <c r="K46" s="31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</row>
    <row r="47" ht="16.5" customHeight="1">
      <c r="A47" s="27"/>
      <c r="B47" s="29"/>
      <c r="C47" s="27"/>
      <c r="D47" s="27"/>
      <c r="E47" s="24" t="str">
        <f>E7</f>
        <v>Přeložka kabelů podél koryta Rokytky, S - 142388</v>
      </c>
      <c r="I47" s="27"/>
      <c r="J47" s="27"/>
      <c r="K47" s="31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</row>
    <row r="48" ht="15.0" customHeight="1">
      <c r="B48" s="17"/>
      <c r="C48" s="21" t="s">
        <v>28</v>
      </c>
      <c r="D48" s="11"/>
      <c r="E48" s="11"/>
      <c r="F48" s="11"/>
      <c r="G48" s="11"/>
      <c r="H48" s="11"/>
      <c r="I48" s="11"/>
      <c r="J48" s="11"/>
      <c r="K48" s="19"/>
    </row>
    <row r="49" ht="16.5" customHeight="1">
      <c r="A49" s="27"/>
      <c r="B49" s="29"/>
      <c r="C49" s="27"/>
      <c r="D49" s="27"/>
      <c r="E49" s="24" t="s">
        <v>246</v>
      </c>
      <c r="I49" s="27"/>
      <c r="J49" s="27"/>
      <c r="K49" s="31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</row>
    <row r="50" ht="14.25" customHeight="1">
      <c r="A50" s="27"/>
      <c r="B50" s="29"/>
      <c r="C50" s="21" t="s">
        <v>37</v>
      </c>
      <c r="D50" s="27"/>
      <c r="E50" s="27"/>
      <c r="F50" s="27"/>
      <c r="G50" s="27"/>
      <c r="H50" s="27"/>
      <c r="I50" s="27"/>
      <c r="J50" s="27"/>
      <c r="K50" s="31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</row>
    <row r="51" ht="17.25" customHeight="1">
      <c r="A51" s="27"/>
      <c r="B51" s="29"/>
      <c r="C51" s="27"/>
      <c r="D51" s="27"/>
      <c r="E51" s="32" t="str">
        <f>E11</f>
        <v>961/M - Zemní a montážní práce</v>
      </c>
      <c r="I51" s="27"/>
      <c r="J51" s="27"/>
      <c r="K51" s="31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</row>
    <row r="52" ht="6.75" customHeight="1">
      <c r="A52" s="27"/>
      <c r="B52" s="29"/>
      <c r="C52" s="27"/>
      <c r="D52" s="27"/>
      <c r="E52" s="27"/>
      <c r="F52" s="27"/>
      <c r="G52" s="27"/>
      <c r="H52" s="27"/>
      <c r="I52" s="27"/>
      <c r="J52" s="27"/>
      <c r="K52" s="31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</row>
    <row r="53" ht="18.0" customHeight="1">
      <c r="A53" s="27"/>
      <c r="B53" s="29"/>
      <c r="C53" s="21" t="s">
        <v>38</v>
      </c>
      <c r="D53" s="27"/>
      <c r="E53" s="27"/>
      <c r="F53" s="25" t="str">
        <f>F14</f>
        <v>Praha 9 - Kyje</v>
      </c>
      <c r="G53" s="27"/>
      <c r="H53" s="27"/>
      <c r="I53" s="21" t="s">
        <v>40</v>
      </c>
      <c r="J53" s="34" t="str">
        <f>IF(J14="","",J14)</f>
        <v>29. 8. 2018</v>
      </c>
      <c r="K53" s="31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</row>
    <row r="54" ht="6.75" customHeight="1">
      <c r="A54" s="27"/>
      <c r="B54" s="29"/>
      <c r="C54" s="27"/>
      <c r="D54" s="27"/>
      <c r="E54" s="27"/>
      <c r="F54" s="27"/>
      <c r="G54" s="27"/>
      <c r="H54" s="27"/>
      <c r="I54" s="27"/>
      <c r="J54" s="27"/>
      <c r="K54" s="31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</row>
    <row r="55" ht="15.0" customHeight="1">
      <c r="A55" s="27"/>
      <c r="B55" s="29"/>
      <c r="C55" s="21" t="s">
        <v>46</v>
      </c>
      <c r="D55" s="27"/>
      <c r="E55" s="27"/>
      <c r="F55" s="25" t="str">
        <f>E17</f>
        <v>Hlavní město Praha, Mariánské náměstí 2, 110 00 P1</v>
      </c>
      <c r="G55" s="27"/>
      <c r="H55" s="27"/>
      <c r="I55" s="21" t="s">
        <v>53</v>
      </c>
      <c r="J55" s="38" t="str">
        <f>E23</f>
        <v>VOLTCOM, spol. s r.o.</v>
      </c>
      <c r="K55" s="31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</row>
    <row r="56" ht="14.25" customHeight="1">
      <c r="A56" s="27"/>
      <c r="B56" s="29"/>
      <c r="C56" s="21" t="s">
        <v>51</v>
      </c>
      <c r="D56" s="27"/>
      <c r="E56" s="27"/>
      <c r="F56" s="25" t="str">
        <f>IF(E20="","",E20)</f>
        <v/>
      </c>
      <c r="G56" s="27"/>
      <c r="H56" s="27"/>
      <c r="I56" s="27"/>
      <c r="K56" s="31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</row>
    <row r="57" ht="9.75" customHeight="1">
      <c r="A57" s="27"/>
      <c r="B57" s="29"/>
      <c r="C57" s="27"/>
      <c r="D57" s="27"/>
      <c r="E57" s="27"/>
      <c r="F57" s="27"/>
      <c r="G57" s="27"/>
      <c r="H57" s="27"/>
      <c r="I57" s="27"/>
      <c r="J57" s="27"/>
      <c r="K57" s="31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</row>
    <row r="58" ht="29.25" customHeight="1">
      <c r="A58" s="27"/>
      <c r="B58" s="29"/>
      <c r="C58" s="84" t="s">
        <v>73</v>
      </c>
      <c r="D58" s="60"/>
      <c r="E58" s="60"/>
      <c r="F58" s="60"/>
      <c r="G58" s="60"/>
      <c r="H58" s="60"/>
      <c r="I58" s="60"/>
      <c r="J58" s="86" t="s">
        <v>74</v>
      </c>
      <c r="K58" s="7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</row>
    <row r="59" ht="9.75" customHeight="1">
      <c r="A59" s="27"/>
      <c r="B59" s="29"/>
      <c r="C59" s="27"/>
      <c r="D59" s="27"/>
      <c r="E59" s="27"/>
      <c r="F59" s="27"/>
      <c r="G59" s="27"/>
      <c r="H59" s="27"/>
      <c r="I59" s="27"/>
      <c r="J59" s="27"/>
      <c r="K59" s="31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</row>
    <row r="60" ht="29.25" customHeight="1">
      <c r="A60" s="27"/>
      <c r="B60" s="29"/>
      <c r="C60" s="87" t="s">
        <v>75</v>
      </c>
      <c r="D60" s="27"/>
      <c r="E60" s="27"/>
      <c r="F60" s="27"/>
      <c r="G60" s="27"/>
      <c r="H60" s="27"/>
      <c r="I60" s="27"/>
      <c r="J60" s="50">
        <f t="shared" ref="J60:J62" si="1">J84</f>
        <v>0</v>
      </c>
      <c r="K60" s="31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13" t="s">
        <v>76</v>
      </c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</row>
    <row r="61" ht="24.75" customHeight="1">
      <c r="A61" s="88"/>
      <c r="B61" s="89"/>
      <c r="C61" s="88"/>
      <c r="D61" s="90" t="s">
        <v>78</v>
      </c>
      <c r="E61" s="92"/>
      <c r="F61" s="92"/>
      <c r="G61" s="92"/>
      <c r="H61" s="92"/>
      <c r="I61" s="92"/>
      <c r="J61" s="94">
        <f t="shared" si="1"/>
        <v>0</v>
      </c>
      <c r="K61" s="96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</row>
    <row r="62" ht="19.5" customHeight="1">
      <c r="A62" s="98"/>
      <c r="B62" s="100"/>
      <c r="C62" s="98"/>
      <c r="D62" s="101" t="s">
        <v>80</v>
      </c>
      <c r="E62" s="103"/>
      <c r="F62" s="103"/>
      <c r="G62" s="103"/>
      <c r="H62" s="103"/>
      <c r="I62" s="103"/>
      <c r="J62" s="105">
        <f t="shared" si="1"/>
        <v>0</v>
      </c>
      <c r="K62" s="107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</row>
    <row r="63" ht="21.75" customHeight="1">
      <c r="A63" s="27"/>
      <c r="B63" s="29"/>
      <c r="C63" s="27"/>
      <c r="D63" s="27"/>
      <c r="E63" s="27"/>
      <c r="F63" s="27"/>
      <c r="G63" s="27"/>
      <c r="H63" s="27"/>
      <c r="I63" s="27"/>
      <c r="J63" s="27"/>
      <c r="K63" s="31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ht="6.75" customHeight="1">
      <c r="A64" s="27"/>
      <c r="B64" s="69"/>
      <c r="C64" s="70"/>
      <c r="D64" s="70"/>
      <c r="E64" s="70"/>
      <c r="F64" s="70"/>
      <c r="G64" s="70"/>
      <c r="H64" s="70"/>
      <c r="I64" s="70"/>
      <c r="J64" s="70"/>
      <c r="K64" s="72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ht="13.5" customHeight="1">
      <c r="I65" s="11"/>
    </row>
    <row r="66" ht="13.5" customHeight="1">
      <c r="I66" s="11"/>
    </row>
    <row r="67" ht="13.5" customHeight="1">
      <c r="I67" s="11"/>
    </row>
    <row r="68" ht="6.75" customHeight="1">
      <c r="A68" s="27"/>
      <c r="B68" s="74"/>
      <c r="C68" s="76"/>
      <c r="D68" s="76"/>
      <c r="E68" s="76"/>
      <c r="F68" s="76"/>
      <c r="G68" s="76"/>
      <c r="H68" s="76"/>
      <c r="I68" s="76"/>
      <c r="J68" s="76"/>
      <c r="K68" s="76"/>
      <c r="L68" s="29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</row>
    <row r="69" ht="36.75" customHeight="1">
      <c r="A69" s="27"/>
      <c r="B69" s="29"/>
      <c r="C69" s="18" t="s">
        <v>103</v>
      </c>
      <c r="D69" s="27"/>
      <c r="E69" s="27"/>
      <c r="F69" s="27"/>
      <c r="G69" s="27"/>
      <c r="H69" s="27"/>
      <c r="I69" s="27"/>
      <c r="J69" s="27"/>
      <c r="K69" s="27"/>
      <c r="L69" s="29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</row>
    <row r="70" ht="6.75" customHeight="1">
      <c r="A70" s="27"/>
      <c r="B70" s="29"/>
      <c r="C70" s="27"/>
      <c r="D70" s="27"/>
      <c r="E70" s="27"/>
      <c r="F70" s="27"/>
      <c r="G70" s="27"/>
      <c r="H70" s="27"/>
      <c r="I70" s="27"/>
      <c r="J70" s="27"/>
      <c r="K70" s="27"/>
      <c r="L70" s="29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</row>
    <row r="71" ht="14.25" customHeight="1">
      <c r="A71" s="27"/>
      <c r="B71" s="29"/>
      <c r="C71" s="21" t="s">
        <v>20</v>
      </c>
      <c r="D71" s="27"/>
      <c r="E71" s="27"/>
      <c r="F71" s="27"/>
      <c r="G71" s="27"/>
      <c r="H71" s="27"/>
      <c r="I71" s="27"/>
      <c r="J71" s="27"/>
      <c r="K71" s="27"/>
      <c r="L71" s="29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</row>
    <row r="72" ht="16.5" customHeight="1">
      <c r="A72" s="27"/>
      <c r="B72" s="29"/>
      <c r="C72" s="27"/>
      <c r="D72" s="27"/>
      <c r="E72" s="24" t="str">
        <f>E7</f>
        <v>Přeložka kabelů podél koryta Rokytky, S - 142388</v>
      </c>
      <c r="I72" s="27"/>
      <c r="J72" s="27"/>
      <c r="K72" s="27"/>
      <c r="L72" s="29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</row>
    <row r="73" ht="15.0" customHeight="1">
      <c r="B73" s="17"/>
      <c r="C73" s="21" t="s">
        <v>28</v>
      </c>
      <c r="D73" s="11"/>
      <c r="E73" s="11"/>
      <c r="F73" s="11"/>
      <c r="G73" s="11"/>
      <c r="H73" s="11"/>
      <c r="I73" s="11"/>
      <c r="J73" s="11"/>
      <c r="K73" s="11"/>
      <c r="L73" s="17"/>
    </row>
    <row r="74" ht="16.5" customHeight="1">
      <c r="A74" s="27"/>
      <c r="B74" s="29"/>
      <c r="C74" s="27"/>
      <c r="D74" s="27"/>
      <c r="E74" s="24" t="s">
        <v>246</v>
      </c>
      <c r="I74" s="27"/>
      <c r="J74" s="27"/>
      <c r="K74" s="27"/>
      <c r="L74" s="29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  <row r="75" ht="14.25" customHeight="1">
      <c r="A75" s="27"/>
      <c r="B75" s="29"/>
      <c r="C75" s="21" t="s">
        <v>37</v>
      </c>
      <c r="D75" s="27"/>
      <c r="E75" s="27"/>
      <c r="F75" s="27"/>
      <c r="G75" s="27"/>
      <c r="H75" s="27"/>
      <c r="I75" s="27"/>
      <c r="J75" s="27"/>
      <c r="K75" s="27"/>
      <c r="L75" s="29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ht="17.25" customHeight="1">
      <c r="A76" s="27"/>
      <c r="B76" s="29"/>
      <c r="C76" s="27"/>
      <c r="D76" s="27"/>
      <c r="E76" s="32" t="str">
        <f>E11</f>
        <v>961/M - Zemní a montážní práce</v>
      </c>
      <c r="I76" s="27"/>
      <c r="J76" s="27"/>
      <c r="K76" s="27"/>
      <c r="L76" s="29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</row>
    <row r="77" ht="6.75" customHeight="1">
      <c r="A77" s="27"/>
      <c r="B77" s="29"/>
      <c r="C77" s="27"/>
      <c r="D77" s="27"/>
      <c r="E77" s="27"/>
      <c r="F77" s="27"/>
      <c r="G77" s="27"/>
      <c r="H77" s="27"/>
      <c r="I77" s="27"/>
      <c r="J77" s="27"/>
      <c r="K77" s="27"/>
      <c r="L77" s="29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</row>
    <row r="78" ht="18.0" customHeight="1">
      <c r="A78" s="27"/>
      <c r="B78" s="29"/>
      <c r="C78" s="21" t="s">
        <v>38</v>
      </c>
      <c r="D78" s="27"/>
      <c r="E78" s="27"/>
      <c r="F78" s="25" t="str">
        <f>F14</f>
        <v>Praha 9 - Kyje</v>
      </c>
      <c r="G78" s="27"/>
      <c r="H78" s="27"/>
      <c r="I78" s="21" t="s">
        <v>40</v>
      </c>
      <c r="J78" s="34" t="str">
        <f>IF(J14="","",J14)</f>
        <v>29. 8. 2018</v>
      </c>
      <c r="K78" s="27"/>
      <c r="L78" s="29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</row>
    <row r="79" ht="6.75" customHeight="1">
      <c r="A79" s="27"/>
      <c r="B79" s="29"/>
      <c r="C79" s="27"/>
      <c r="D79" s="27"/>
      <c r="E79" s="27"/>
      <c r="F79" s="27"/>
      <c r="G79" s="27"/>
      <c r="H79" s="27"/>
      <c r="I79" s="27"/>
      <c r="J79" s="27"/>
      <c r="K79" s="27"/>
      <c r="L79" s="29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</row>
    <row r="80" ht="15.0" customHeight="1">
      <c r="A80" s="27"/>
      <c r="B80" s="29"/>
      <c r="C80" s="21" t="s">
        <v>46</v>
      </c>
      <c r="D80" s="27"/>
      <c r="E80" s="27"/>
      <c r="F80" s="25" t="str">
        <f>E17</f>
        <v>Hlavní město Praha, Mariánské náměstí 2, 110 00 P1</v>
      </c>
      <c r="G80" s="27"/>
      <c r="H80" s="27"/>
      <c r="I80" s="21" t="s">
        <v>53</v>
      </c>
      <c r="J80" s="25" t="str">
        <f>E23</f>
        <v>VOLTCOM, spol. s r.o.</v>
      </c>
      <c r="K80" s="27"/>
      <c r="L80" s="29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</row>
    <row r="81" ht="14.25" customHeight="1">
      <c r="A81" s="27"/>
      <c r="B81" s="29"/>
      <c r="C81" s="21" t="s">
        <v>51</v>
      </c>
      <c r="D81" s="27"/>
      <c r="E81" s="27"/>
      <c r="F81" s="25" t="str">
        <f>IF(E20="","",E20)</f>
        <v/>
      </c>
      <c r="G81" s="27"/>
      <c r="H81" s="27"/>
      <c r="I81" s="27"/>
      <c r="J81" s="27"/>
      <c r="K81" s="27"/>
      <c r="L81" s="29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</row>
    <row r="82" ht="9.75" customHeight="1">
      <c r="A82" s="27"/>
      <c r="B82" s="29"/>
      <c r="C82" s="27"/>
      <c r="D82" s="27"/>
      <c r="E82" s="27"/>
      <c r="F82" s="27"/>
      <c r="G82" s="27"/>
      <c r="H82" s="27"/>
      <c r="I82" s="27"/>
      <c r="J82" s="27"/>
      <c r="K82" s="27"/>
      <c r="L82" s="29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</row>
    <row r="83" ht="29.25" customHeight="1">
      <c r="A83" s="130"/>
      <c r="B83" s="132"/>
      <c r="C83" s="134" t="s">
        <v>113</v>
      </c>
      <c r="D83" s="135" t="s">
        <v>84</v>
      </c>
      <c r="E83" s="135" t="s">
        <v>79</v>
      </c>
      <c r="F83" s="135" t="s">
        <v>114</v>
      </c>
      <c r="G83" s="135" t="s">
        <v>115</v>
      </c>
      <c r="H83" s="135" t="s">
        <v>116</v>
      </c>
      <c r="I83" s="135" t="s">
        <v>117</v>
      </c>
      <c r="J83" s="135" t="s">
        <v>74</v>
      </c>
      <c r="K83" s="136" t="s">
        <v>118</v>
      </c>
      <c r="L83" s="132"/>
      <c r="M83" s="109" t="s">
        <v>119</v>
      </c>
      <c r="N83" s="110" t="s">
        <v>62</v>
      </c>
      <c r="O83" s="110" t="s">
        <v>120</v>
      </c>
      <c r="P83" s="110" t="s">
        <v>121</v>
      </c>
      <c r="Q83" s="110" t="s">
        <v>122</v>
      </c>
      <c r="R83" s="110" t="s">
        <v>123</v>
      </c>
      <c r="S83" s="110" t="s">
        <v>124</v>
      </c>
      <c r="T83" s="111" t="s">
        <v>125</v>
      </c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</row>
    <row r="84" ht="29.25" customHeight="1">
      <c r="A84" s="27"/>
      <c r="B84" s="29"/>
      <c r="C84" s="87" t="s">
        <v>75</v>
      </c>
      <c r="D84" s="27"/>
      <c r="E84" s="27"/>
      <c r="F84" s="27"/>
      <c r="G84" s="27"/>
      <c r="H84" s="27"/>
      <c r="I84" s="27"/>
      <c r="J84" s="139">
        <f t="shared" ref="J84:J86" si="2">BK84</f>
        <v>0</v>
      </c>
      <c r="K84" s="27"/>
      <c r="L84" s="29"/>
      <c r="M84" s="112"/>
      <c r="N84" s="45"/>
      <c r="O84" s="45"/>
      <c r="P84" s="142">
        <f t="shared" ref="P84:P85" si="3">P85</f>
        <v>0</v>
      </c>
      <c r="Q84" s="45"/>
      <c r="R84" s="142">
        <f t="shared" ref="R84:R85" si="4">R85</f>
        <v>0</v>
      </c>
      <c r="S84" s="45"/>
      <c r="T84" s="144">
        <f t="shared" ref="T84:T85" si="5">T85</f>
        <v>0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13" t="s">
        <v>105</v>
      </c>
      <c r="AU84" s="13" t="s">
        <v>76</v>
      </c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147">
        <f t="shared" ref="BK84:BK85" si="6">BK85</f>
        <v>0</v>
      </c>
      <c r="BL84" s="27"/>
      <c r="BM84" s="27"/>
      <c r="BN84" s="27"/>
      <c r="BO84" s="27"/>
      <c r="BP84" s="27"/>
      <c r="BQ84" s="27"/>
      <c r="BR84" s="27"/>
    </row>
    <row r="85" ht="36.75" customHeight="1">
      <c r="A85" s="149"/>
      <c r="B85" s="151"/>
      <c r="C85" s="149"/>
      <c r="D85" s="152" t="s">
        <v>105</v>
      </c>
      <c r="E85" s="154" t="s">
        <v>131</v>
      </c>
      <c r="F85" s="154" t="s">
        <v>132</v>
      </c>
      <c r="G85" s="149"/>
      <c r="H85" s="149"/>
      <c r="I85" s="149"/>
      <c r="J85" s="155">
        <f t="shared" si="2"/>
        <v>0</v>
      </c>
      <c r="K85" s="149"/>
      <c r="L85" s="151"/>
      <c r="M85" s="156"/>
      <c r="N85" s="149"/>
      <c r="O85" s="149"/>
      <c r="P85" s="158">
        <f t="shared" si="3"/>
        <v>0</v>
      </c>
      <c r="Q85" s="149"/>
      <c r="R85" s="158">
        <f t="shared" si="4"/>
        <v>0</v>
      </c>
      <c r="S85" s="149"/>
      <c r="T85" s="160">
        <f t="shared" si="5"/>
        <v>0</v>
      </c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52" t="s">
        <v>133</v>
      </c>
      <c r="AS85" s="149"/>
      <c r="AT85" s="162" t="s">
        <v>105</v>
      </c>
      <c r="AU85" s="162" t="s">
        <v>106</v>
      </c>
      <c r="AV85" s="149"/>
      <c r="AW85" s="149"/>
      <c r="AX85" s="149"/>
      <c r="AY85" s="152" t="s">
        <v>134</v>
      </c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63">
        <f t="shared" si="6"/>
        <v>0</v>
      </c>
      <c r="BL85" s="149"/>
      <c r="BM85" s="149"/>
      <c r="BN85" s="149"/>
      <c r="BO85" s="149"/>
      <c r="BP85" s="149"/>
      <c r="BQ85" s="149"/>
      <c r="BR85" s="149"/>
    </row>
    <row r="86" ht="19.5" customHeight="1">
      <c r="A86" s="149"/>
      <c r="B86" s="151"/>
      <c r="C86" s="149"/>
      <c r="D86" s="152" t="s">
        <v>105</v>
      </c>
      <c r="E86" s="164" t="s">
        <v>137</v>
      </c>
      <c r="F86" s="164" t="s">
        <v>138</v>
      </c>
      <c r="G86" s="149"/>
      <c r="H86" s="149"/>
      <c r="I86" s="149"/>
      <c r="J86" s="165">
        <f t="shared" si="2"/>
        <v>0</v>
      </c>
      <c r="K86" s="149"/>
      <c r="L86" s="151"/>
      <c r="M86" s="156"/>
      <c r="N86" s="149"/>
      <c r="O86" s="149"/>
      <c r="P86" s="158">
        <f>SUM(P87:P95)</f>
        <v>0</v>
      </c>
      <c r="Q86" s="149"/>
      <c r="R86" s="158">
        <f>SUM(R87:R95)</f>
        <v>0</v>
      </c>
      <c r="S86" s="149"/>
      <c r="T86" s="160">
        <f>SUM(T87:T95)</f>
        <v>0</v>
      </c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52" t="s">
        <v>133</v>
      </c>
      <c r="AS86" s="149"/>
      <c r="AT86" s="162" t="s">
        <v>105</v>
      </c>
      <c r="AU86" s="162" t="s">
        <v>21</v>
      </c>
      <c r="AV86" s="149"/>
      <c r="AW86" s="149"/>
      <c r="AX86" s="149"/>
      <c r="AY86" s="152" t="s">
        <v>134</v>
      </c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63">
        <f>SUM(BK87:BK95)</f>
        <v>0</v>
      </c>
      <c r="BL86" s="149"/>
      <c r="BM86" s="149"/>
      <c r="BN86" s="149"/>
      <c r="BO86" s="149"/>
      <c r="BP86" s="149"/>
      <c r="BQ86" s="149"/>
      <c r="BR86" s="149"/>
    </row>
    <row r="87" ht="16.5" customHeight="1">
      <c r="A87" s="27"/>
      <c r="B87" s="29"/>
      <c r="C87" s="166" t="s">
        <v>21</v>
      </c>
      <c r="D87" s="166" t="s">
        <v>141</v>
      </c>
      <c r="E87" s="167" t="s">
        <v>315</v>
      </c>
      <c r="F87" s="168" t="s">
        <v>316</v>
      </c>
      <c r="G87" s="169" t="s">
        <v>146</v>
      </c>
      <c r="H87" s="170">
        <v>2.0</v>
      </c>
      <c r="I87" s="171"/>
      <c r="J87" s="172">
        <f t="shared" ref="J87:J89" si="7">ROUND(I87*H87,0)</f>
        <v>0</v>
      </c>
      <c r="K87" s="168" t="s">
        <v>34</v>
      </c>
      <c r="L87" s="29"/>
      <c r="M87" s="173" t="s">
        <v>34</v>
      </c>
      <c r="N87" s="174" t="s">
        <v>63</v>
      </c>
      <c r="O87" s="27"/>
      <c r="P87" s="175">
        <f t="shared" ref="P87:P89" si="8">O87*H87</f>
        <v>0</v>
      </c>
      <c r="Q87" s="175">
        <v>0.0</v>
      </c>
      <c r="R87" s="175">
        <f t="shared" ref="R87:R89" si="9">Q87*H87</f>
        <v>0</v>
      </c>
      <c r="S87" s="175">
        <v>0.0</v>
      </c>
      <c r="T87" s="176">
        <f t="shared" ref="T87:T89" si="10">S87*H87</f>
        <v>0</v>
      </c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13" t="s">
        <v>152</v>
      </c>
      <c r="AS87" s="27"/>
      <c r="AT87" s="13" t="s">
        <v>141</v>
      </c>
      <c r="AU87" s="13" t="s">
        <v>17</v>
      </c>
      <c r="AV87" s="27"/>
      <c r="AW87" s="27"/>
      <c r="AX87" s="27"/>
      <c r="AY87" s="13" t="s">
        <v>134</v>
      </c>
      <c r="AZ87" s="27"/>
      <c r="BA87" s="27"/>
      <c r="BB87" s="27"/>
      <c r="BC87" s="27"/>
      <c r="BD87" s="27"/>
      <c r="BE87" s="177">
        <f t="shared" ref="BE87:BE89" si="11">IF(N87="základní",J87,0)</f>
        <v>0</v>
      </c>
      <c r="BF87" s="177">
        <f t="shared" ref="BF87:BF89" si="12">IF(N87="snížená",J87,0)</f>
        <v>0</v>
      </c>
      <c r="BG87" s="177">
        <f t="shared" ref="BG87:BG89" si="13">IF(N87="zákl. přenesená",J87,0)</f>
        <v>0</v>
      </c>
      <c r="BH87" s="177">
        <f t="shared" ref="BH87:BH89" si="14">IF(N87="sníž. přenesená",J87,0)</f>
        <v>0</v>
      </c>
      <c r="BI87" s="177">
        <f t="shared" ref="BI87:BI89" si="15">IF(N87="nulová",J87,0)</f>
        <v>0</v>
      </c>
      <c r="BJ87" s="13" t="s">
        <v>21</v>
      </c>
      <c r="BK87" s="177">
        <f t="shared" ref="BK87:BK89" si="16">ROUND(I87*H87,0)</f>
        <v>0</v>
      </c>
      <c r="BL87" s="13" t="s">
        <v>152</v>
      </c>
      <c r="BM87" s="13" t="s">
        <v>324</v>
      </c>
      <c r="BN87" s="27"/>
      <c r="BO87" s="27"/>
      <c r="BP87" s="27"/>
      <c r="BQ87" s="27"/>
      <c r="BR87" s="27"/>
    </row>
    <row r="88" ht="16.5" customHeight="1">
      <c r="A88" s="27"/>
      <c r="B88" s="29"/>
      <c r="C88" s="178" t="s">
        <v>17</v>
      </c>
      <c r="D88" s="178" t="s">
        <v>131</v>
      </c>
      <c r="E88" s="179" t="s">
        <v>325</v>
      </c>
      <c r="F88" s="180" t="s">
        <v>326</v>
      </c>
      <c r="G88" s="182" t="s">
        <v>174</v>
      </c>
      <c r="H88" s="184">
        <v>2.0</v>
      </c>
      <c r="I88" s="186"/>
      <c r="J88" s="187">
        <f t="shared" si="7"/>
        <v>0</v>
      </c>
      <c r="K88" s="180" t="s">
        <v>34</v>
      </c>
      <c r="L88" s="188"/>
      <c r="M88" s="190" t="s">
        <v>34</v>
      </c>
      <c r="N88" s="191" t="s">
        <v>63</v>
      </c>
      <c r="O88" s="27"/>
      <c r="P88" s="175">
        <f t="shared" si="8"/>
        <v>0</v>
      </c>
      <c r="Q88" s="175">
        <v>0.0</v>
      </c>
      <c r="R88" s="175">
        <f t="shared" si="9"/>
        <v>0</v>
      </c>
      <c r="S88" s="175">
        <v>0.0</v>
      </c>
      <c r="T88" s="176">
        <f t="shared" si="10"/>
        <v>0</v>
      </c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13" t="s">
        <v>186</v>
      </c>
      <c r="AS88" s="27"/>
      <c r="AT88" s="13" t="s">
        <v>131</v>
      </c>
      <c r="AU88" s="13" t="s">
        <v>17</v>
      </c>
      <c r="AV88" s="27"/>
      <c r="AW88" s="27"/>
      <c r="AX88" s="27"/>
      <c r="AY88" s="13" t="s">
        <v>134</v>
      </c>
      <c r="AZ88" s="27"/>
      <c r="BA88" s="27"/>
      <c r="BB88" s="27"/>
      <c r="BC88" s="27"/>
      <c r="BD88" s="27"/>
      <c r="BE88" s="177">
        <f t="shared" si="11"/>
        <v>0</v>
      </c>
      <c r="BF88" s="177">
        <f t="shared" si="12"/>
        <v>0</v>
      </c>
      <c r="BG88" s="177">
        <f t="shared" si="13"/>
        <v>0</v>
      </c>
      <c r="BH88" s="177">
        <f t="shared" si="14"/>
        <v>0</v>
      </c>
      <c r="BI88" s="177">
        <f t="shared" si="15"/>
        <v>0</v>
      </c>
      <c r="BJ88" s="13" t="s">
        <v>21</v>
      </c>
      <c r="BK88" s="177">
        <f t="shared" si="16"/>
        <v>0</v>
      </c>
      <c r="BL88" s="13" t="s">
        <v>186</v>
      </c>
      <c r="BM88" s="13" t="s">
        <v>331</v>
      </c>
      <c r="BN88" s="27"/>
      <c r="BO88" s="27"/>
      <c r="BP88" s="27"/>
      <c r="BQ88" s="27"/>
      <c r="BR88" s="27"/>
    </row>
    <row r="89" ht="16.5" customHeight="1">
      <c r="A89" s="27"/>
      <c r="B89" s="29"/>
      <c r="C89" s="166" t="s">
        <v>133</v>
      </c>
      <c r="D89" s="166" t="s">
        <v>141</v>
      </c>
      <c r="E89" s="167" t="s">
        <v>332</v>
      </c>
      <c r="F89" s="168" t="s">
        <v>333</v>
      </c>
      <c r="G89" s="169" t="s">
        <v>282</v>
      </c>
      <c r="H89" s="170">
        <v>170.0</v>
      </c>
      <c r="I89" s="171"/>
      <c r="J89" s="172">
        <f t="shared" si="7"/>
        <v>0</v>
      </c>
      <c r="K89" s="168" t="s">
        <v>34</v>
      </c>
      <c r="L89" s="29"/>
      <c r="M89" s="173" t="s">
        <v>34</v>
      </c>
      <c r="N89" s="174" t="s">
        <v>63</v>
      </c>
      <c r="O89" s="27"/>
      <c r="P89" s="175">
        <f t="shared" si="8"/>
        <v>0</v>
      </c>
      <c r="Q89" s="175">
        <v>0.0</v>
      </c>
      <c r="R89" s="175">
        <f t="shared" si="9"/>
        <v>0</v>
      </c>
      <c r="S89" s="175">
        <v>0.0</v>
      </c>
      <c r="T89" s="176">
        <f t="shared" si="10"/>
        <v>0</v>
      </c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13" t="s">
        <v>152</v>
      </c>
      <c r="AS89" s="27"/>
      <c r="AT89" s="13" t="s">
        <v>141</v>
      </c>
      <c r="AU89" s="13" t="s">
        <v>17</v>
      </c>
      <c r="AV89" s="27"/>
      <c r="AW89" s="27"/>
      <c r="AX89" s="27"/>
      <c r="AY89" s="13" t="s">
        <v>134</v>
      </c>
      <c r="AZ89" s="27"/>
      <c r="BA89" s="27"/>
      <c r="BB89" s="27"/>
      <c r="BC89" s="27"/>
      <c r="BD89" s="27"/>
      <c r="BE89" s="177">
        <f t="shared" si="11"/>
        <v>0</v>
      </c>
      <c r="BF89" s="177">
        <f t="shared" si="12"/>
        <v>0</v>
      </c>
      <c r="BG89" s="177">
        <f t="shared" si="13"/>
        <v>0</v>
      </c>
      <c r="BH89" s="177">
        <f t="shared" si="14"/>
        <v>0</v>
      </c>
      <c r="BI89" s="177">
        <f t="shared" si="15"/>
        <v>0</v>
      </c>
      <c r="BJ89" s="13" t="s">
        <v>21</v>
      </c>
      <c r="BK89" s="177">
        <f t="shared" si="16"/>
        <v>0</v>
      </c>
      <c r="BL89" s="13" t="s">
        <v>152</v>
      </c>
      <c r="BM89" s="13" t="s">
        <v>336</v>
      </c>
      <c r="BN89" s="27"/>
      <c r="BO89" s="27"/>
      <c r="BP89" s="27"/>
      <c r="BQ89" s="27"/>
      <c r="BR89" s="27"/>
    </row>
    <row r="90" ht="27.0" customHeight="1">
      <c r="A90" s="27"/>
      <c r="B90" s="29"/>
      <c r="C90" s="27"/>
      <c r="D90" s="192" t="s">
        <v>193</v>
      </c>
      <c r="E90" s="27"/>
      <c r="F90" s="193" t="s">
        <v>335</v>
      </c>
      <c r="G90" s="27"/>
      <c r="H90" s="27"/>
      <c r="I90" s="27"/>
      <c r="J90" s="27"/>
      <c r="K90" s="27"/>
      <c r="L90" s="29"/>
      <c r="M90" s="194"/>
      <c r="N90" s="27"/>
      <c r="O90" s="27"/>
      <c r="P90" s="27"/>
      <c r="Q90" s="27"/>
      <c r="R90" s="27"/>
      <c r="S90" s="27"/>
      <c r="T90" s="99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13" t="s">
        <v>193</v>
      </c>
      <c r="AU90" s="13" t="s">
        <v>17</v>
      </c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</row>
    <row r="91" ht="16.5" customHeight="1">
      <c r="A91" s="27"/>
      <c r="B91" s="29"/>
      <c r="C91" s="166" t="s">
        <v>175</v>
      </c>
      <c r="D91" s="166" t="s">
        <v>141</v>
      </c>
      <c r="E91" s="167" t="s">
        <v>340</v>
      </c>
      <c r="F91" s="168" t="s">
        <v>341</v>
      </c>
      <c r="G91" s="169" t="s">
        <v>165</v>
      </c>
      <c r="H91" s="170">
        <v>1.0</v>
      </c>
      <c r="I91" s="171"/>
      <c r="J91" s="172">
        <f t="shared" ref="J91:J92" si="17">ROUND(I91*H91,0)</f>
        <v>0</v>
      </c>
      <c r="K91" s="168" t="s">
        <v>149</v>
      </c>
      <c r="L91" s="29"/>
      <c r="M91" s="173" t="s">
        <v>34</v>
      </c>
      <c r="N91" s="174" t="s">
        <v>63</v>
      </c>
      <c r="O91" s="27"/>
      <c r="P91" s="175">
        <f t="shared" ref="P91:P92" si="18">O91*H91</f>
        <v>0</v>
      </c>
      <c r="Q91" s="175">
        <v>0.0</v>
      </c>
      <c r="R91" s="175">
        <f t="shared" ref="R91:R92" si="19">Q91*H91</f>
        <v>0</v>
      </c>
      <c r="S91" s="175">
        <v>0.0</v>
      </c>
      <c r="T91" s="176">
        <f t="shared" ref="T91:T92" si="20">S91*H91</f>
        <v>0</v>
      </c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13" t="s">
        <v>152</v>
      </c>
      <c r="AS91" s="27"/>
      <c r="AT91" s="13" t="s">
        <v>141</v>
      </c>
      <c r="AU91" s="13" t="s">
        <v>17</v>
      </c>
      <c r="AV91" s="27"/>
      <c r="AW91" s="27"/>
      <c r="AX91" s="27"/>
      <c r="AY91" s="13" t="s">
        <v>134</v>
      </c>
      <c r="AZ91" s="27"/>
      <c r="BA91" s="27"/>
      <c r="BB91" s="27"/>
      <c r="BC91" s="27"/>
      <c r="BD91" s="27"/>
      <c r="BE91" s="177">
        <f t="shared" ref="BE91:BE92" si="21">IF(N91="základní",J91,0)</f>
        <v>0</v>
      </c>
      <c r="BF91" s="177">
        <f t="shared" ref="BF91:BF92" si="22">IF(N91="snížená",J91,0)</f>
        <v>0</v>
      </c>
      <c r="BG91" s="177">
        <f t="shared" ref="BG91:BG92" si="23">IF(N91="zákl. přenesená",J91,0)</f>
        <v>0</v>
      </c>
      <c r="BH91" s="177">
        <f t="shared" ref="BH91:BH92" si="24">IF(N91="sníž. přenesená",J91,0)</f>
        <v>0</v>
      </c>
      <c r="BI91" s="177">
        <f t="shared" ref="BI91:BI92" si="25">IF(N91="nulová",J91,0)</f>
        <v>0</v>
      </c>
      <c r="BJ91" s="13" t="s">
        <v>21</v>
      </c>
      <c r="BK91" s="177">
        <f t="shared" ref="BK91:BK92" si="26">ROUND(I91*H91,0)</f>
        <v>0</v>
      </c>
      <c r="BL91" s="13" t="s">
        <v>152</v>
      </c>
      <c r="BM91" s="13" t="s">
        <v>342</v>
      </c>
      <c r="BN91" s="27"/>
      <c r="BO91" s="27"/>
      <c r="BP91" s="27"/>
      <c r="BQ91" s="27"/>
      <c r="BR91" s="27"/>
    </row>
    <row r="92" ht="16.5" customHeight="1">
      <c r="A92" s="27"/>
      <c r="B92" s="29"/>
      <c r="C92" s="166" t="s">
        <v>183</v>
      </c>
      <c r="D92" s="166" t="s">
        <v>141</v>
      </c>
      <c r="E92" s="167" t="s">
        <v>343</v>
      </c>
      <c r="F92" s="168" t="s">
        <v>344</v>
      </c>
      <c r="G92" s="169" t="s">
        <v>345</v>
      </c>
      <c r="H92" s="170">
        <v>4.0</v>
      </c>
      <c r="I92" s="171"/>
      <c r="J92" s="172">
        <f t="shared" si="17"/>
        <v>0</v>
      </c>
      <c r="K92" s="168" t="s">
        <v>149</v>
      </c>
      <c r="L92" s="29"/>
      <c r="M92" s="173" t="s">
        <v>34</v>
      </c>
      <c r="N92" s="174" t="s">
        <v>63</v>
      </c>
      <c r="O92" s="27"/>
      <c r="P92" s="175">
        <f t="shared" si="18"/>
        <v>0</v>
      </c>
      <c r="Q92" s="175">
        <v>0.0</v>
      </c>
      <c r="R92" s="175">
        <f t="shared" si="19"/>
        <v>0</v>
      </c>
      <c r="S92" s="175">
        <v>0.0</v>
      </c>
      <c r="T92" s="176">
        <f t="shared" si="20"/>
        <v>0</v>
      </c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13" t="s">
        <v>152</v>
      </c>
      <c r="AS92" s="27"/>
      <c r="AT92" s="13" t="s">
        <v>141</v>
      </c>
      <c r="AU92" s="13" t="s">
        <v>17</v>
      </c>
      <c r="AV92" s="27"/>
      <c r="AW92" s="27"/>
      <c r="AX92" s="27"/>
      <c r="AY92" s="13" t="s">
        <v>134</v>
      </c>
      <c r="AZ92" s="27"/>
      <c r="BA92" s="27"/>
      <c r="BB92" s="27"/>
      <c r="BC92" s="27"/>
      <c r="BD92" s="27"/>
      <c r="BE92" s="177">
        <f t="shared" si="21"/>
        <v>0</v>
      </c>
      <c r="BF92" s="177">
        <f t="shared" si="22"/>
        <v>0</v>
      </c>
      <c r="BG92" s="177">
        <f t="shared" si="23"/>
        <v>0</v>
      </c>
      <c r="BH92" s="177">
        <f t="shared" si="24"/>
        <v>0</v>
      </c>
      <c r="BI92" s="177">
        <f t="shared" si="25"/>
        <v>0</v>
      </c>
      <c r="BJ92" s="13" t="s">
        <v>21</v>
      </c>
      <c r="BK92" s="177">
        <f t="shared" si="26"/>
        <v>0</v>
      </c>
      <c r="BL92" s="13" t="s">
        <v>152</v>
      </c>
      <c r="BM92" s="13" t="s">
        <v>347</v>
      </c>
      <c r="BN92" s="27"/>
      <c r="BO92" s="27"/>
      <c r="BP92" s="27"/>
      <c r="BQ92" s="27"/>
      <c r="BR92" s="27"/>
    </row>
    <row r="93" ht="27.0" customHeight="1">
      <c r="A93" s="27"/>
      <c r="B93" s="29"/>
      <c r="C93" s="27"/>
      <c r="D93" s="192" t="s">
        <v>193</v>
      </c>
      <c r="E93" s="27"/>
      <c r="F93" s="193" t="s">
        <v>348</v>
      </c>
      <c r="G93" s="27"/>
      <c r="H93" s="27"/>
      <c r="I93" s="27"/>
      <c r="J93" s="27"/>
      <c r="K93" s="27"/>
      <c r="L93" s="29"/>
      <c r="M93" s="194"/>
      <c r="N93" s="27"/>
      <c r="O93" s="27"/>
      <c r="P93" s="27"/>
      <c r="Q93" s="27"/>
      <c r="R93" s="27"/>
      <c r="S93" s="27"/>
      <c r="T93" s="99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13" t="s">
        <v>193</v>
      </c>
      <c r="AU93" s="13" t="s">
        <v>17</v>
      </c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</row>
    <row r="94" ht="16.5" customHeight="1">
      <c r="A94" s="27"/>
      <c r="B94" s="29"/>
      <c r="C94" s="166" t="s">
        <v>192</v>
      </c>
      <c r="D94" s="166" t="s">
        <v>141</v>
      </c>
      <c r="E94" s="167" t="s">
        <v>263</v>
      </c>
      <c r="F94" s="168" t="s">
        <v>264</v>
      </c>
      <c r="G94" s="169" t="s">
        <v>146</v>
      </c>
      <c r="H94" s="170">
        <v>2.0</v>
      </c>
      <c r="I94" s="171"/>
      <c r="J94" s="172">
        <f t="shared" ref="J94:J95" si="27">ROUND(I94*H94,0)</f>
        <v>0</v>
      </c>
      <c r="K94" s="168" t="s">
        <v>149</v>
      </c>
      <c r="L94" s="29"/>
      <c r="M94" s="173" t="s">
        <v>34</v>
      </c>
      <c r="N94" s="174" t="s">
        <v>63</v>
      </c>
      <c r="O94" s="27"/>
      <c r="P94" s="175">
        <f t="shared" ref="P94:P95" si="28">O94*H94</f>
        <v>0</v>
      </c>
      <c r="Q94" s="175">
        <v>0.0</v>
      </c>
      <c r="R94" s="175">
        <f t="shared" ref="R94:R95" si="29">Q94*H94</f>
        <v>0</v>
      </c>
      <c r="S94" s="175">
        <v>0.0</v>
      </c>
      <c r="T94" s="176">
        <f t="shared" ref="T94:T95" si="30">S94*H94</f>
        <v>0</v>
      </c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13" t="s">
        <v>152</v>
      </c>
      <c r="AS94" s="27"/>
      <c r="AT94" s="13" t="s">
        <v>141</v>
      </c>
      <c r="AU94" s="13" t="s">
        <v>17</v>
      </c>
      <c r="AV94" s="27"/>
      <c r="AW94" s="27"/>
      <c r="AX94" s="27"/>
      <c r="AY94" s="13" t="s">
        <v>134</v>
      </c>
      <c r="AZ94" s="27"/>
      <c r="BA94" s="27"/>
      <c r="BB94" s="27"/>
      <c r="BC94" s="27"/>
      <c r="BD94" s="27"/>
      <c r="BE94" s="177">
        <f t="shared" ref="BE94:BE95" si="31">IF(N94="základní",J94,0)</f>
        <v>0</v>
      </c>
      <c r="BF94" s="177">
        <f t="shared" ref="BF94:BF95" si="32">IF(N94="snížená",J94,0)</f>
        <v>0</v>
      </c>
      <c r="BG94" s="177">
        <f t="shared" ref="BG94:BG95" si="33">IF(N94="zákl. přenesená",J94,0)</f>
        <v>0</v>
      </c>
      <c r="BH94" s="177">
        <f t="shared" ref="BH94:BH95" si="34">IF(N94="sníž. přenesená",J94,0)</f>
        <v>0</v>
      </c>
      <c r="BI94" s="177">
        <f t="shared" ref="BI94:BI95" si="35">IF(N94="nulová",J94,0)</f>
        <v>0</v>
      </c>
      <c r="BJ94" s="13" t="s">
        <v>21</v>
      </c>
      <c r="BK94" s="177">
        <f t="shared" ref="BK94:BK95" si="36">ROUND(I94*H94,0)</f>
        <v>0</v>
      </c>
      <c r="BL94" s="13" t="s">
        <v>152</v>
      </c>
      <c r="BM94" s="13" t="s">
        <v>350</v>
      </c>
      <c r="BN94" s="27"/>
      <c r="BO94" s="27"/>
      <c r="BP94" s="27"/>
      <c r="BQ94" s="27"/>
      <c r="BR94" s="27"/>
    </row>
    <row r="95" ht="16.5" customHeight="1">
      <c r="A95" s="27"/>
      <c r="B95" s="29"/>
      <c r="C95" s="178" t="s">
        <v>199</v>
      </c>
      <c r="D95" s="178" t="s">
        <v>131</v>
      </c>
      <c r="E95" s="179" t="s">
        <v>266</v>
      </c>
      <c r="F95" s="180" t="s">
        <v>267</v>
      </c>
      <c r="G95" s="182" t="s">
        <v>174</v>
      </c>
      <c r="H95" s="184">
        <v>2.0</v>
      </c>
      <c r="I95" s="186"/>
      <c r="J95" s="187">
        <f t="shared" si="27"/>
        <v>0</v>
      </c>
      <c r="K95" s="180" t="s">
        <v>34</v>
      </c>
      <c r="L95" s="188"/>
      <c r="M95" s="190" t="s">
        <v>34</v>
      </c>
      <c r="N95" s="213" t="s">
        <v>63</v>
      </c>
      <c r="O95" s="196"/>
      <c r="P95" s="197">
        <f t="shared" si="28"/>
        <v>0</v>
      </c>
      <c r="Q95" s="197">
        <v>0.0</v>
      </c>
      <c r="R95" s="197">
        <f t="shared" si="29"/>
        <v>0</v>
      </c>
      <c r="S95" s="197">
        <v>0.0</v>
      </c>
      <c r="T95" s="198">
        <f t="shared" si="30"/>
        <v>0</v>
      </c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13" t="s">
        <v>186</v>
      </c>
      <c r="AS95" s="27"/>
      <c r="AT95" s="13" t="s">
        <v>131</v>
      </c>
      <c r="AU95" s="13" t="s">
        <v>17</v>
      </c>
      <c r="AV95" s="27"/>
      <c r="AW95" s="27"/>
      <c r="AX95" s="27"/>
      <c r="AY95" s="13" t="s">
        <v>134</v>
      </c>
      <c r="AZ95" s="27"/>
      <c r="BA95" s="27"/>
      <c r="BB95" s="27"/>
      <c r="BC95" s="27"/>
      <c r="BD95" s="27"/>
      <c r="BE95" s="177">
        <f t="shared" si="31"/>
        <v>0</v>
      </c>
      <c r="BF95" s="177">
        <f t="shared" si="32"/>
        <v>0</v>
      </c>
      <c r="BG95" s="177">
        <f t="shared" si="33"/>
        <v>0</v>
      </c>
      <c r="BH95" s="177">
        <f t="shared" si="34"/>
        <v>0</v>
      </c>
      <c r="BI95" s="177">
        <f t="shared" si="35"/>
        <v>0</v>
      </c>
      <c r="BJ95" s="13" t="s">
        <v>21</v>
      </c>
      <c r="BK95" s="177">
        <f t="shared" si="36"/>
        <v>0</v>
      </c>
      <c r="BL95" s="13" t="s">
        <v>186</v>
      </c>
      <c r="BM95" s="13" t="s">
        <v>354</v>
      </c>
      <c r="BN95" s="27"/>
      <c r="BO95" s="27"/>
      <c r="BP95" s="27"/>
      <c r="BQ95" s="27"/>
      <c r="BR95" s="27"/>
    </row>
    <row r="96" ht="6.75" customHeight="1">
      <c r="A96" s="27"/>
      <c r="B96" s="69"/>
      <c r="C96" s="70"/>
      <c r="D96" s="70"/>
      <c r="E96" s="70"/>
      <c r="F96" s="70"/>
      <c r="G96" s="70"/>
      <c r="H96" s="70"/>
      <c r="I96" s="70"/>
      <c r="J96" s="70"/>
      <c r="K96" s="70"/>
      <c r="L96" s="29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</row>
    <row r="97" ht="13.5" customHeight="1">
      <c r="I97" s="11"/>
    </row>
    <row r="98" ht="13.5" customHeight="1">
      <c r="I98" s="11"/>
    </row>
    <row r="99" ht="13.5" customHeight="1">
      <c r="I99" s="11"/>
    </row>
    <row r="100" ht="13.5" customHeight="1">
      <c r="I100" s="11"/>
    </row>
    <row r="101" ht="13.5" customHeight="1">
      <c r="I101" s="11"/>
    </row>
    <row r="102" ht="13.5" customHeight="1">
      <c r="I102" s="11"/>
    </row>
    <row r="103" ht="13.5" customHeight="1">
      <c r="I103" s="11"/>
    </row>
    <row r="104" ht="13.5" customHeight="1">
      <c r="I104" s="11"/>
    </row>
    <row r="105" ht="13.5" customHeight="1">
      <c r="I105" s="11"/>
    </row>
    <row r="106" ht="13.5" customHeight="1">
      <c r="I106" s="11"/>
    </row>
    <row r="107" ht="13.5" customHeight="1">
      <c r="I107" s="11"/>
    </row>
    <row r="108" ht="13.5" customHeight="1">
      <c r="I108" s="11"/>
    </row>
    <row r="109" ht="13.5" customHeight="1">
      <c r="I109" s="11"/>
    </row>
    <row r="110" ht="13.5" customHeight="1">
      <c r="I110" s="11"/>
    </row>
    <row r="111" ht="13.5" customHeight="1">
      <c r="I111" s="11"/>
    </row>
    <row r="112" ht="13.5" customHeight="1">
      <c r="I112" s="11"/>
    </row>
    <row r="113" ht="13.5" customHeight="1">
      <c r="I113" s="11"/>
    </row>
    <row r="114" ht="13.5" customHeight="1">
      <c r="I114" s="11"/>
    </row>
    <row r="115" ht="13.5" customHeight="1">
      <c r="I115" s="11"/>
    </row>
    <row r="116" ht="13.5" customHeight="1">
      <c r="I116" s="11"/>
    </row>
    <row r="117" ht="13.5" customHeight="1">
      <c r="I117" s="11"/>
    </row>
    <row r="118" ht="13.5" customHeight="1">
      <c r="I118" s="11"/>
    </row>
    <row r="119" ht="13.5" customHeight="1">
      <c r="I119" s="11"/>
    </row>
    <row r="120" ht="13.5" customHeight="1">
      <c r="I120" s="11"/>
    </row>
    <row r="121" ht="13.5" customHeight="1">
      <c r="I121" s="11"/>
    </row>
    <row r="122" ht="13.5" customHeight="1">
      <c r="I122" s="11"/>
    </row>
    <row r="123" ht="13.5" customHeight="1">
      <c r="I123" s="11"/>
    </row>
    <row r="124" ht="13.5" customHeight="1">
      <c r="I124" s="11"/>
    </row>
    <row r="125" ht="13.5" customHeight="1">
      <c r="I125" s="11"/>
    </row>
    <row r="126" ht="13.5" customHeight="1">
      <c r="I126" s="11"/>
    </row>
    <row r="127" ht="13.5" customHeight="1">
      <c r="I127" s="11"/>
    </row>
    <row r="128" ht="13.5" customHeight="1">
      <c r="I128" s="11"/>
    </row>
    <row r="129" ht="13.5" customHeight="1">
      <c r="I129" s="11"/>
    </row>
    <row r="130" ht="13.5" customHeight="1">
      <c r="I130" s="11"/>
    </row>
    <row r="131" ht="13.5" customHeight="1">
      <c r="I131" s="11"/>
    </row>
    <row r="132" ht="13.5" customHeight="1">
      <c r="I132" s="11"/>
    </row>
    <row r="133" ht="13.5" customHeight="1">
      <c r="I133" s="11"/>
    </row>
    <row r="134" ht="13.5" customHeight="1">
      <c r="I134" s="11"/>
    </row>
    <row r="135" ht="13.5" customHeight="1">
      <c r="I135" s="11"/>
    </row>
    <row r="136" ht="13.5" customHeight="1">
      <c r="I136" s="11"/>
    </row>
    <row r="137" ht="13.5" customHeight="1">
      <c r="I137" s="11"/>
    </row>
    <row r="138" ht="13.5" customHeight="1">
      <c r="I138" s="11"/>
    </row>
    <row r="139" ht="13.5" customHeight="1">
      <c r="I139" s="11"/>
    </row>
    <row r="140" ht="13.5" customHeight="1">
      <c r="I140" s="11"/>
    </row>
    <row r="141" ht="13.5" customHeight="1">
      <c r="I141" s="11"/>
    </row>
    <row r="142" ht="13.5" customHeight="1">
      <c r="I142" s="11"/>
    </row>
    <row r="143" ht="13.5" customHeight="1">
      <c r="I143" s="11"/>
    </row>
    <row r="144" ht="13.5" customHeight="1">
      <c r="I144" s="11"/>
    </row>
    <row r="145" ht="13.5" customHeight="1">
      <c r="I145" s="11"/>
    </row>
    <row r="146" ht="13.5" customHeight="1">
      <c r="I146" s="11"/>
    </row>
    <row r="147" ht="13.5" customHeight="1">
      <c r="I147" s="11"/>
    </row>
    <row r="148" ht="13.5" customHeight="1">
      <c r="I148" s="11"/>
    </row>
    <row r="149" ht="13.5" customHeight="1">
      <c r="I149" s="11"/>
    </row>
    <row r="150" ht="13.5" customHeight="1">
      <c r="I150" s="11"/>
    </row>
    <row r="151" ht="13.5" customHeight="1">
      <c r="I151" s="11"/>
    </row>
    <row r="152" ht="13.5" customHeight="1">
      <c r="I152" s="11"/>
    </row>
    <row r="153" ht="13.5" customHeight="1">
      <c r="I153" s="11"/>
    </row>
    <row r="154" ht="13.5" customHeight="1">
      <c r="I154" s="11"/>
    </row>
    <row r="155" ht="13.5" customHeight="1">
      <c r="I155" s="11"/>
    </row>
    <row r="156" ht="13.5" customHeight="1">
      <c r="I156" s="11"/>
    </row>
    <row r="157" ht="13.5" customHeight="1">
      <c r="I157" s="11"/>
    </row>
    <row r="158" ht="13.5" customHeight="1">
      <c r="I158" s="11"/>
    </row>
    <row r="159" ht="13.5" customHeight="1">
      <c r="I159" s="11"/>
    </row>
    <row r="160" ht="13.5" customHeight="1">
      <c r="I160" s="11"/>
    </row>
    <row r="161" ht="13.5" customHeight="1">
      <c r="I161" s="11"/>
    </row>
    <row r="162" ht="13.5" customHeight="1">
      <c r="I162" s="11"/>
    </row>
    <row r="163" ht="13.5" customHeight="1">
      <c r="I163" s="11"/>
    </row>
    <row r="164" ht="13.5" customHeight="1">
      <c r="I164" s="11"/>
    </row>
    <row r="165" ht="13.5" customHeight="1">
      <c r="I165" s="11"/>
    </row>
    <row r="166" ht="13.5" customHeight="1">
      <c r="I166" s="11"/>
    </row>
    <row r="167" ht="13.5" customHeight="1">
      <c r="I167" s="11"/>
    </row>
    <row r="168" ht="13.5" customHeight="1">
      <c r="I168" s="11"/>
    </row>
    <row r="169" ht="13.5" customHeight="1">
      <c r="I169" s="11"/>
    </row>
    <row r="170" ht="13.5" customHeight="1">
      <c r="I170" s="11"/>
    </row>
    <row r="171" ht="13.5" customHeight="1">
      <c r="I171" s="11"/>
    </row>
    <row r="172" ht="13.5" customHeight="1">
      <c r="I172" s="11"/>
    </row>
    <row r="173" ht="13.5" customHeight="1">
      <c r="I173" s="11"/>
    </row>
    <row r="174" ht="13.5" customHeight="1">
      <c r="I174" s="11"/>
    </row>
    <row r="175" ht="13.5" customHeight="1">
      <c r="I175" s="11"/>
    </row>
    <row r="176" ht="13.5" customHeight="1">
      <c r="I176" s="11"/>
    </row>
    <row r="177" ht="13.5" customHeight="1">
      <c r="I177" s="11"/>
    </row>
    <row r="178" ht="13.5" customHeight="1">
      <c r="I178" s="11"/>
    </row>
    <row r="179" ht="13.5" customHeight="1">
      <c r="I179" s="11"/>
    </row>
    <row r="180" ht="13.5" customHeight="1">
      <c r="I180" s="11"/>
    </row>
    <row r="181" ht="13.5" customHeight="1">
      <c r="I181" s="11"/>
    </row>
    <row r="182" ht="13.5" customHeight="1">
      <c r="I182" s="11"/>
    </row>
    <row r="183" ht="13.5" customHeight="1">
      <c r="I183" s="11"/>
    </row>
    <row r="184" ht="13.5" customHeight="1">
      <c r="I184" s="11"/>
    </row>
    <row r="185" ht="13.5" customHeight="1">
      <c r="I185" s="11"/>
    </row>
    <row r="186" ht="13.5" customHeight="1">
      <c r="I186" s="11"/>
    </row>
    <row r="187" ht="13.5" customHeight="1">
      <c r="I187" s="11"/>
    </row>
    <row r="188" ht="13.5" customHeight="1">
      <c r="I188" s="11"/>
    </row>
    <row r="189" ht="13.5" customHeight="1">
      <c r="I189" s="11"/>
    </row>
    <row r="190" ht="13.5" customHeight="1">
      <c r="I190" s="11"/>
    </row>
    <row r="191" ht="13.5" customHeight="1">
      <c r="I191" s="11"/>
    </row>
    <row r="192" ht="13.5" customHeight="1">
      <c r="I192" s="11"/>
    </row>
    <row r="193" ht="13.5" customHeight="1">
      <c r="I193" s="11"/>
    </row>
    <row r="194" ht="13.5" customHeight="1">
      <c r="I194" s="11"/>
    </row>
    <row r="195" ht="13.5" customHeight="1">
      <c r="I195" s="11"/>
    </row>
    <row r="196" ht="13.5" customHeight="1">
      <c r="I196" s="11"/>
    </row>
    <row r="197" ht="13.5" customHeight="1">
      <c r="I197" s="11"/>
    </row>
    <row r="198" ht="13.5" customHeight="1">
      <c r="I198" s="11"/>
    </row>
    <row r="199" ht="13.5" customHeight="1">
      <c r="I199" s="11"/>
    </row>
    <row r="200" ht="13.5" customHeight="1">
      <c r="I200" s="11"/>
    </row>
    <row r="201" ht="13.5" customHeight="1">
      <c r="I201" s="11"/>
    </row>
    <row r="202" ht="13.5" customHeight="1">
      <c r="I202" s="11"/>
    </row>
    <row r="203" ht="13.5" customHeight="1">
      <c r="I203" s="11"/>
    </row>
    <row r="204" ht="13.5" customHeight="1">
      <c r="I204" s="11"/>
    </row>
    <row r="205" ht="13.5" customHeight="1">
      <c r="I205" s="11"/>
    </row>
    <row r="206" ht="13.5" customHeight="1">
      <c r="I206" s="11"/>
    </row>
    <row r="207" ht="13.5" customHeight="1">
      <c r="I207" s="11"/>
    </row>
    <row r="208" ht="13.5" customHeight="1">
      <c r="I208" s="11"/>
    </row>
    <row r="209" ht="13.5" customHeight="1">
      <c r="I209" s="11"/>
    </row>
    <row r="210" ht="13.5" customHeight="1">
      <c r="I210" s="11"/>
    </row>
    <row r="211" ht="13.5" customHeight="1">
      <c r="I211" s="11"/>
    </row>
    <row r="212" ht="13.5" customHeight="1">
      <c r="I212" s="11"/>
    </row>
    <row r="213" ht="13.5" customHeight="1">
      <c r="I213" s="11"/>
    </row>
    <row r="214" ht="13.5" customHeight="1">
      <c r="I214" s="11"/>
    </row>
    <row r="215" ht="13.5" customHeight="1">
      <c r="I215" s="11"/>
    </row>
    <row r="216" ht="13.5" customHeight="1">
      <c r="I216" s="11"/>
    </row>
    <row r="217" ht="13.5" customHeight="1">
      <c r="I217" s="11"/>
    </row>
    <row r="218" ht="13.5" customHeight="1">
      <c r="I218" s="11"/>
    </row>
    <row r="219" ht="13.5" customHeight="1">
      <c r="I219" s="11"/>
    </row>
    <row r="220" ht="13.5" customHeight="1">
      <c r="I220" s="11"/>
    </row>
    <row r="221" ht="13.5" customHeight="1">
      <c r="I221" s="11"/>
    </row>
    <row r="222" ht="13.5" customHeight="1">
      <c r="I222" s="11"/>
    </row>
    <row r="223" ht="13.5" customHeight="1">
      <c r="I223" s="11"/>
    </row>
    <row r="224" ht="13.5" customHeight="1">
      <c r="I224" s="11"/>
    </row>
    <row r="225" ht="13.5" customHeight="1">
      <c r="I225" s="11"/>
    </row>
    <row r="226" ht="13.5" customHeight="1">
      <c r="I226" s="11"/>
    </row>
    <row r="227" ht="13.5" customHeight="1">
      <c r="I227" s="11"/>
    </row>
    <row r="228" ht="13.5" customHeight="1">
      <c r="I228" s="11"/>
    </row>
    <row r="229" ht="13.5" customHeight="1">
      <c r="I229" s="11"/>
    </row>
    <row r="230" ht="13.5" customHeight="1">
      <c r="I230" s="11"/>
    </row>
    <row r="231" ht="13.5" customHeight="1">
      <c r="I231" s="11"/>
    </row>
    <row r="232" ht="13.5" customHeight="1">
      <c r="I232" s="11"/>
    </row>
    <row r="233" ht="13.5" customHeight="1">
      <c r="I233" s="11"/>
    </row>
    <row r="234" ht="13.5" customHeight="1">
      <c r="I234" s="11"/>
    </row>
    <row r="235" ht="13.5" customHeight="1">
      <c r="I235" s="11"/>
    </row>
    <row r="236" ht="13.5" customHeight="1">
      <c r="I236" s="11"/>
    </row>
    <row r="237" ht="13.5" customHeight="1">
      <c r="I237" s="11"/>
    </row>
    <row r="238" ht="13.5" customHeight="1">
      <c r="I238" s="11"/>
    </row>
    <row r="239" ht="13.5" customHeight="1">
      <c r="I239" s="11"/>
    </row>
    <row r="240" ht="13.5" customHeight="1">
      <c r="I240" s="11"/>
    </row>
    <row r="241" ht="13.5" customHeight="1">
      <c r="I241" s="11"/>
    </row>
    <row r="242" ht="13.5" customHeight="1">
      <c r="I242" s="11"/>
    </row>
    <row r="243" ht="13.5" customHeight="1">
      <c r="I243" s="11"/>
    </row>
    <row r="244" ht="13.5" customHeight="1">
      <c r="I244" s="11"/>
    </row>
    <row r="245" ht="13.5" customHeight="1">
      <c r="I245" s="11"/>
    </row>
    <row r="246" ht="13.5" customHeight="1">
      <c r="I246" s="11"/>
    </row>
    <row r="247" ht="13.5" customHeight="1">
      <c r="I247" s="11"/>
    </row>
    <row r="248" ht="13.5" customHeight="1">
      <c r="I248" s="11"/>
    </row>
    <row r="249" ht="13.5" customHeight="1">
      <c r="I249" s="11"/>
    </row>
    <row r="250" ht="13.5" customHeight="1">
      <c r="I250" s="11"/>
    </row>
    <row r="251" ht="13.5" customHeight="1">
      <c r="I251" s="11"/>
    </row>
    <row r="252" ht="13.5" customHeight="1">
      <c r="I252" s="11"/>
    </row>
    <row r="253" ht="13.5" customHeight="1">
      <c r="I253" s="11"/>
    </row>
    <row r="254" ht="13.5" customHeight="1">
      <c r="I254" s="11"/>
    </row>
    <row r="255" ht="13.5" customHeight="1">
      <c r="I255" s="11"/>
    </row>
    <row r="256" ht="13.5" customHeight="1">
      <c r="I256" s="11"/>
    </row>
    <row r="257" ht="13.5" customHeight="1">
      <c r="I257" s="11"/>
    </row>
    <row r="258" ht="13.5" customHeight="1">
      <c r="I258" s="11"/>
    </row>
    <row r="259" ht="13.5" customHeight="1">
      <c r="I259" s="11"/>
    </row>
    <row r="260" ht="13.5" customHeight="1">
      <c r="I260" s="11"/>
    </row>
    <row r="261" ht="13.5" customHeight="1">
      <c r="I261" s="11"/>
    </row>
    <row r="262" ht="13.5" customHeight="1">
      <c r="I262" s="11"/>
    </row>
    <row r="263" ht="13.5" customHeight="1">
      <c r="I263" s="11"/>
    </row>
    <row r="264" ht="13.5" customHeight="1">
      <c r="I264" s="11"/>
    </row>
    <row r="265" ht="13.5" customHeight="1">
      <c r="I265" s="11"/>
    </row>
    <row r="266" ht="13.5" customHeight="1">
      <c r="I266" s="11"/>
    </row>
    <row r="267" ht="13.5" customHeight="1">
      <c r="I267" s="11"/>
    </row>
    <row r="268" ht="13.5" customHeight="1">
      <c r="I268" s="11"/>
    </row>
    <row r="269" ht="13.5" customHeight="1">
      <c r="I269" s="11"/>
    </row>
    <row r="270" ht="13.5" customHeight="1">
      <c r="I270" s="11"/>
    </row>
    <row r="271" ht="13.5" customHeight="1">
      <c r="I271" s="11"/>
    </row>
    <row r="272" ht="13.5" customHeight="1">
      <c r="I272" s="11"/>
    </row>
    <row r="273" ht="13.5" customHeight="1">
      <c r="I273" s="11"/>
    </row>
    <row r="274" ht="13.5" customHeight="1">
      <c r="I274" s="11"/>
    </row>
    <row r="275" ht="13.5" customHeight="1">
      <c r="I275" s="11"/>
    </row>
    <row r="276" ht="13.5" customHeight="1">
      <c r="I276" s="11"/>
    </row>
    <row r="277" ht="13.5" customHeight="1">
      <c r="I277" s="11"/>
    </row>
    <row r="278" ht="13.5" customHeight="1">
      <c r="I278" s="11"/>
    </row>
    <row r="279" ht="13.5" customHeight="1">
      <c r="I279" s="11"/>
    </row>
    <row r="280" ht="13.5" customHeight="1">
      <c r="I280" s="11"/>
    </row>
    <row r="281" ht="13.5" customHeight="1">
      <c r="I281" s="11"/>
    </row>
    <row r="282" ht="13.5" customHeight="1">
      <c r="I282" s="11"/>
    </row>
    <row r="283" ht="13.5" customHeight="1">
      <c r="I283" s="11"/>
    </row>
    <row r="284" ht="13.5" customHeight="1">
      <c r="I284" s="11"/>
    </row>
    <row r="285" ht="13.5" customHeight="1">
      <c r="I285" s="11"/>
    </row>
    <row r="286" ht="13.5" customHeight="1">
      <c r="I286" s="11"/>
    </row>
    <row r="287" ht="13.5" customHeight="1">
      <c r="I287" s="11"/>
    </row>
    <row r="288" ht="13.5" customHeight="1">
      <c r="I288" s="11"/>
    </row>
    <row r="289" ht="13.5" customHeight="1">
      <c r="I289" s="11"/>
    </row>
    <row r="290" ht="13.5" customHeight="1">
      <c r="I290" s="11"/>
    </row>
    <row r="291" ht="13.5" customHeight="1">
      <c r="I291" s="11"/>
    </row>
    <row r="292" ht="13.5" customHeight="1">
      <c r="I292" s="11"/>
    </row>
    <row r="293" ht="13.5" customHeight="1">
      <c r="I293" s="11"/>
    </row>
    <row r="294" ht="13.5" customHeight="1">
      <c r="I294" s="11"/>
    </row>
    <row r="295" ht="13.5" customHeight="1">
      <c r="I295" s="11"/>
    </row>
    <row r="296" ht="13.5" customHeight="1">
      <c r="I296" s="11"/>
    </row>
    <row r="297" ht="13.5" customHeight="1">
      <c r="I297" s="11"/>
    </row>
    <row r="298" ht="13.5" customHeight="1">
      <c r="I298" s="11"/>
    </row>
    <row r="299" ht="13.5" customHeight="1">
      <c r="I299" s="11"/>
    </row>
    <row r="300" ht="13.5" customHeight="1">
      <c r="I300" s="11"/>
    </row>
    <row r="301" ht="13.5" customHeight="1">
      <c r="I301" s="11"/>
    </row>
    <row r="302" ht="13.5" customHeight="1">
      <c r="I302" s="11"/>
    </row>
    <row r="303" ht="13.5" customHeight="1">
      <c r="I303" s="11"/>
    </row>
    <row r="304" ht="13.5" customHeight="1">
      <c r="I304" s="11"/>
    </row>
    <row r="305" ht="13.5" customHeight="1">
      <c r="I305" s="11"/>
    </row>
    <row r="306" ht="13.5" customHeight="1">
      <c r="I306" s="11"/>
    </row>
    <row r="307" ht="13.5" customHeight="1">
      <c r="I307" s="11"/>
    </row>
    <row r="308" ht="13.5" customHeight="1">
      <c r="I308" s="11"/>
    </row>
    <row r="309" ht="13.5" customHeight="1">
      <c r="I309" s="11"/>
    </row>
    <row r="310" ht="13.5" customHeight="1">
      <c r="I310" s="11"/>
    </row>
    <row r="311" ht="13.5" customHeight="1">
      <c r="I311" s="11"/>
    </row>
    <row r="312" ht="13.5" customHeight="1">
      <c r="I312" s="11"/>
    </row>
    <row r="313" ht="13.5" customHeight="1">
      <c r="I313" s="11"/>
    </row>
    <row r="314" ht="13.5" customHeight="1">
      <c r="I314" s="11"/>
    </row>
    <row r="315" ht="13.5" customHeight="1">
      <c r="I315" s="11"/>
    </row>
    <row r="316" ht="13.5" customHeight="1">
      <c r="I316" s="11"/>
    </row>
    <row r="317" ht="13.5" customHeight="1">
      <c r="I317" s="11"/>
    </row>
    <row r="318" ht="13.5" customHeight="1">
      <c r="I318" s="11"/>
    </row>
    <row r="319" ht="13.5" customHeight="1">
      <c r="I319" s="11"/>
    </row>
    <row r="320" ht="13.5" customHeight="1">
      <c r="I320" s="11"/>
    </row>
    <row r="321" ht="13.5" customHeight="1">
      <c r="I321" s="11"/>
    </row>
    <row r="322" ht="13.5" customHeight="1">
      <c r="I322" s="11"/>
    </row>
    <row r="323" ht="13.5" customHeight="1">
      <c r="I323" s="11"/>
    </row>
    <row r="324" ht="13.5" customHeight="1">
      <c r="I324" s="11"/>
    </row>
    <row r="325" ht="13.5" customHeight="1">
      <c r="I325" s="11"/>
    </row>
    <row r="326" ht="13.5" customHeight="1">
      <c r="I326" s="11"/>
    </row>
    <row r="327" ht="13.5" customHeight="1">
      <c r="I327" s="11"/>
    </row>
    <row r="328" ht="13.5" customHeight="1">
      <c r="I328" s="11"/>
    </row>
    <row r="329" ht="13.5" customHeight="1">
      <c r="I329" s="11"/>
    </row>
    <row r="330" ht="13.5" customHeight="1">
      <c r="I330" s="11"/>
    </row>
    <row r="331" ht="13.5" customHeight="1">
      <c r="I331" s="11"/>
    </row>
    <row r="332" ht="13.5" customHeight="1">
      <c r="I332" s="11"/>
    </row>
    <row r="333" ht="13.5" customHeight="1">
      <c r="I333" s="11"/>
    </row>
    <row r="334" ht="13.5" customHeight="1">
      <c r="I334" s="11"/>
    </row>
    <row r="335" ht="13.5" customHeight="1">
      <c r="I335" s="11"/>
    </row>
    <row r="336" ht="13.5" customHeight="1">
      <c r="I336" s="11"/>
    </row>
    <row r="337" ht="13.5" customHeight="1">
      <c r="I337" s="11"/>
    </row>
    <row r="338" ht="13.5" customHeight="1">
      <c r="I338" s="11"/>
    </row>
    <row r="339" ht="13.5" customHeight="1">
      <c r="I339" s="11"/>
    </row>
    <row r="340" ht="13.5" customHeight="1">
      <c r="I340" s="11"/>
    </row>
    <row r="341" ht="13.5" customHeight="1">
      <c r="I341" s="11"/>
    </row>
    <row r="342" ht="13.5" customHeight="1">
      <c r="I342" s="11"/>
    </row>
    <row r="343" ht="13.5" customHeight="1">
      <c r="I343" s="11"/>
    </row>
    <row r="344" ht="13.5" customHeight="1">
      <c r="I344" s="11"/>
    </row>
    <row r="345" ht="13.5" customHeight="1">
      <c r="I345" s="11"/>
    </row>
    <row r="346" ht="13.5" customHeight="1">
      <c r="I346" s="11"/>
    </row>
    <row r="347" ht="13.5" customHeight="1">
      <c r="I347" s="11"/>
    </row>
    <row r="348" ht="13.5" customHeight="1">
      <c r="I348" s="11"/>
    </row>
    <row r="349" ht="13.5" customHeight="1">
      <c r="I349" s="11"/>
    </row>
    <row r="350" ht="13.5" customHeight="1">
      <c r="I350" s="11"/>
    </row>
    <row r="351" ht="13.5" customHeight="1">
      <c r="I351" s="11"/>
    </row>
    <row r="352" ht="13.5" customHeight="1">
      <c r="I352" s="11"/>
    </row>
    <row r="353" ht="13.5" customHeight="1">
      <c r="I353" s="11"/>
    </row>
    <row r="354" ht="13.5" customHeight="1">
      <c r="I354" s="11"/>
    </row>
    <row r="355" ht="13.5" customHeight="1">
      <c r="I355" s="11"/>
    </row>
    <row r="356" ht="13.5" customHeight="1">
      <c r="I356" s="11"/>
    </row>
    <row r="357" ht="13.5" customHeight="1">
      <c r="I357" s="11"/>
    </row>
    <row r="358" ht="13.5" customHeight="1">
      <c r="I358" s="11"/>
    </row>
    <row r="359" ht="13.5" customHeight="1">
      <c r="I359" s="11"/>
    </row>
    <row r="360" ht="13.5" customHeight="1">
      <c r="I360" s="11"/>
    </row>
    <row r="361" ht="13.5" customHeight="1">
      <c r="I361" s="11"/>
    </row>
    <row r="362" ht="13.5" customHeight="1">
      <c r="I362" s="11"/>
    </row>
    <row r="363" ht="13.5" customHeight="1">
      <c r="I363" s="11"/>
    </row>
    <row r="364" ht="13.5" customHeight="1">
      <c r="I364" s="11"/>
    </row>
    <row r="365" ht="13.5" customHeight="1">
      <c r="I365" s="11"/>
    </row>
    <row r="366" ht="13.5" customHeight="1">
      <c r="I366" s="11"/>
    </row>
    <row r="367" ht="13.5" customHeight="1">
      <c r="I367" s="11"/>
    </row>
    <row r="368" ht="13.5" customHeight="1">
      <c r="I368" s="11"/>
    </row>
    <row r="369" ht="13.5" customHeight="1">
      <c r="I369" s="11"/>
    </row>
    <row r="370" ht="13.5" customHeight="1">
      <c r="I370" s="11"/>
    </row>
    <row r="371" ht="13.5" customHeight="1">
      <c r="I371" s="11"/>
    </row>
    <row r="372" ht="13.5" customHeight="1">
      <c r="I372" s="11"/>
    </row>
    <row r="373" ht="13.5" customHeight="1">
      <c r="I373" s="11"/>
    </row>
    <row r="374" ht="13.5" customHeight="1">
      <c r="I374" s="11"/>
    </row>
    <row r="375" ht="13.5" customHeight="1">
      <c r="I375" s="11"/>
    </row>
    <row r="376" ht="13.5" customHeight="1">
      <c r="I376" s="11"/>
    </row>
    <row r="377" ht="13.5" customHeight="1">
      <c r="I377" s="11"/>
    </row>
    <row r="378" ht="13.5" customHeight="1">
      <c r="I378" s="11"/>
    </row>
    <row r="379" ht="13.5" customHeight="1">
      <c r="I379" s="11"/>
    </row>
    <row r="380" ht="13.5" customHeight="1">
      <c r="I380" s="11"/>
    </row>
    <row r="381" ht="13.5" customHeight="1">
      <c r="I381" s="11"/>
    </row>
    <row r="382" ht="13.5" customHeight="1">
      <c r="I382" s="11"/>
    </row>
    <row r="383" ht="13.5" customHeight="1">
      <c r="I383" s="11"/>
    </row>
    <row r="384" ht="13.5" customHeight="1">
      <c r="I384" s="11"/>
    </row>
    <row r="385" ht="13.5" customHeight="1">
      <c r="I385" s="11"/>
    </row>
    <row r="386" ht="13.5" customHeight="1">
      <c r="I386" s="11"/>
    </row>
    <row r="387" ht="13.5" customHeight="1">
      <c r="I387" s="11"/>
    </row>
    <row r="388" ht="13.5" customHeight="1">
      <c r="I388" s="11"/>
    </row>
    <row r="389" ht="13.5" customHeight="1">
      <c r="I389" s="11"/>
    </row>
    <row r="390" ht="13.5" customHeight="1">
      <c r="I390" s="11"/>
    </row>
    <row r="391" ht="13.5" customHeight="1">
      <c r="I391" s="11"/>
    </row>
    <row r="392" ht="13.5" customHeight="1">
      <c r="I392" s="11"/>
    </row>
    <row r="393" ht="13.5" customHeight="1">
      <c r="I393" s="11"/>
    </row>
    <row r="394" ht="13.5" customHeight="1">
      <c r="I394" s="11"/>
    </row>
    <row r="395" ht="13.5" customHeight="1">
      <c r="I395" s="11"/>
    </row>
    <row r="396" ht="13.5" customHeight="1">
      <c r="I396" s="11"/>
    </row>
    <row r="397" ht="13.5" customHeight="1">
      <c r="I397" s="11"/>
    </row>
    <row r="398" ht="13.5" customHeight="1">
      <c r="I398" s="11"/>
    </row>
    <row r="399" ht="13.5" customHeight="1">
      <c r="I399" s="11"/>
    </row>
    <row r="400" ht="13.5" customHeight="1">
      <c r="I400" s="11"/>
    </row>
    <row r="401" ht="13.5" customHeight="1">
      <c r="I401" s="11"/>
    </row>
    <row r="402" ht="13.5" customHeight="1">
      <c r="I402" s="11"/>
    </row>
    <row r="403" ht="13.5" customHeight="1">
      <c r="I403" s="11"/>
    </row>
    <row r="404" ht="13.5" customHeight="1">
      <c r="I404" s="11"/>
    </row>
    <row r="405" ht="13.5" customHeight="1">
      <c r="I405" s="11"/>
    </row>
    <row r="406" ht="13.5" customHeight="1">
      <c r="I406" s="11"/>
    </row>
    <row r="407" ht="13.5" customHeight="1">
      <c r="I407" s="11"/>
    </row>
    <row r="408" ht="13.5" customHeight="1">
      <c r="I408" s="11"/>
    </row>
    <row r="409" ht="13.5" customHeight="1">
      <c r="I409" s="11"/>
    </row>
    <row r="410" ht="13.5" customHeight="1">
      <c r="I410" s="11"/>
    </row>
    <row r="411" ht="13.5" customHeight="1">
      <c r="I411" s="11"/>
    </row>
    <row r="412" ht="13.5" customHeight="1">
      <c r="I412" s="11"/>
    </row>
    <row r="413" ht="13.5" customHeight="1">
      <c r="I413" s="11"/>
    </row>
    <row r="414" ht="13.5" customHeight="1">
      <c r="I414" s="11"/>
    </row>
    <row r="415" ht="13.5" customHeight="1">
      <c r="I415" s="11"/>
    </row>
    <row r="416" ht="13.5" customHeight="1">
      <c r="I416" s="11"/>
    </row>
    <row r="417" ht="13.5" customHeight="1">
      <c r="I417" s="11"/>
    </row>
    <row r="418" ht="13.5" customHeight="1">
      <c r="I418" s="11"/>
    </row>
    <row r="419" ht="13.5" customHeight="1">
      <c r="I419" s="11"/>
    </row>
    <row r="420" ht="13.5" customHeight="1">
      <c r="I420" s="11"/>
    </row>
    <row r="421" ht="13.5" customHeight="1">
      <c r="I421" s="11"/>
    </row>
    <row r="422" ht="13.5" customHeight="1">
      <c r="I422" s="11"/>
    </row>
    <row r="423" ht="13.5" customHeight="1">
      <c r="I423" s="11"/>
    </row>
    <row r="424" ht="13.5" customHeight="1">
      <c r="I424" s="11"/>
    </row>
    <row r="425" ht="13.5" customHeight="1">
      <c r="I425" s="11"/>
    </row>
    <row r="426" ht="13.5" customHeight="1">
      <c r="I426" s="11"/>
    </row>
    <row r="427" ht="13.5" customHeight="1">
      <c r="I427" s="11"/>
    </row>
    <row r="428" ht="13.5" customHeight="1">
      <c r="I428" s="11"/>
    </row>
    <row r="429" ht="13.5" customHeight="1">
      <c r="I429" s="11"/>
    </row>
    <row r="430" ht="13.5" customHeight="1">
      <c r="I430" s="11"/>
    </row>
    <row r="431" ht="13.5" customHeight="1">
      <c r="I431" s="11"/>
    </row>
    <row r="432" ht="13.5" customHeight="1">
      <c r="I432" s="11"/>
    </row>
    <row r="433" ht="13.5" customHeight="1">
      <c r="I433" s="11"/>
    </row>
    <row r="434" ht="13.5" customHeight="1">
      <c r="I434" s="11"/>
    </row>
    <row r="435" ht="13.5" customHeight="1">
      <c r="I435" s="11"/>
    </row>
    <row r="436" ht="13.5" customHeight="1">
      <c r="I436" s="11"/>
    </row>
    <row r="437" ht="13.5" customHeight="1">
      <c r="I437" s="11"/>
    </row>
    <row r="438" ht="13.5" customHeight="1">
      <c r="I438" s="11"/>
    </row>
    <row r="439" ht="13.5" customHeight="1">
      <c r="I439" s="11"/>
    </row>
    <row r="440" ht="13.5" customHeight="1">
      <c r="I440" s="11"/>
    </row>
    <row r="441" ht="13.5" customHeight="1">
      <c r="I441" s="11"/>
    </row>
    <row r="442" ht="13.5" customHeight="1">
      <c r="I442" s="11"/>
    </row>
    <row r="443" ht="13.5" customHeight="1">
      <c r="I443" s="11"/>
    </row>
    <row r="444" ht="13.5" customHeight="1">
      <c r="I444" s="11"/>
    </row>
    <row r="445" ht="13.5" customHeight="1">
      <c r="I445" s="11"/>
    </row>
    <row r="446" ht="13.5" customHeight="1">
      <c r="I446" s="11"/>
    </row>
    <row r="447" ht="13.5" customHeight="1">
      <c r="I447" s="11"/>
    </row>
    <row r="448" ht="13.5" customHeight="1">
      <c r="I448" s="11"/>
    </row>
    <row r="449" ht="13.5" customHeight="1">
      <c r="I449" s="11"/>
    </row>
    <row r="450" ht="13.5" customHeight="1">
      <c r="I450" s="11"/>
    </row>
    <row r="451" ht="13.5" customHeight="1">
      <c r="I451" s="11"/>
    </row>
    <row r="452" ht="13.5" customHeight="1">
      <c r="I452" s="11"/>
    </row>
    <row r="453" ht="13.5" customHeight="1">
      <c r="I453" s="11"/>
    </row>
    <row r="454" ht="13.5" customHeight="1">
      <c r="I454" s="11"/>
    </row>
    <row r="455" ht="13.5" customHeight="1">
      <c r="I455" s="11"/>
    </row>
    <row r="456" ht="13.5" customHeight="1">
      <c r="I456" s="11"/>
    </row>
    <row r="457" ht="13.5" customHeight="1">
      <c r="I457" s="11"/>
    </row>
    <row r="458" ht="13.5" customHeight="1">
      <c r="I458" s="11"/>
    </row>
    <row r="459" ht="13.5" customHeight="1">
      <c r="I459" s="11"/>
    </row>
    <row r="460" ht="13.5" customHeight="1">
      <c r="I460" s="11"/>
    </row>
    <row r="461" ht="13.5" customHeight="1">
      <c r="I461" s="11"/>
    </row>
    <row r="462" ht="13.5" customHeight="1">
      <c r="I462" s="11"/>
    </row>
    <row r="463" ht="13.5" customHeight="1">
      <c r="I463" s="11"/>
    </row>
    <row r="464" ht="13.5" customHeight="1">
      <c r="I464" s="11"/>
    </row>
    <row r="465" ht="13.5" customHeight="1">
      <c r="I465" s="11"/>
    </row>
    <row r="466" ht="13.5" customHeight="1">
      <c r="I466" s="11"/>
    </row>
    <row r="467" ht="13.5" customHeight="1">
      <c r="I467" s="11"/>
    </row>
    <row r="468" ht="13.5" customHeight="1">
      <c r="I468" s="11"/>
    </row>
    <row r="469" ht="13.5" customHeight="1">
      <c r="I469" s="11"/>
    </row>
    <row r="470" ht="13.5" customHeight="1">
      <c r="I470" s="11"/>
    </row>
    <row r="471" ht="13.5" customHeight="1">
      <c r="I471" s="11"/>
    </row>
    <row r="472" ht="13.5" customHeight="1">
      <c r="I472" s="11"/>
    </row>
    <row r="473" ht="13.5" customHeight="1">
      <c r="I473" s="11"/>
    </row>
    <row r="474" ht="13.5" customHeight="1">
      <c r="I474" s="11"/>
    </row>
    <row r="475" ht="13.5" customHeight="1">
      <c r="I475" s="11"/>
    </row>
    <row r="476" ht="13.5" customHeight="1">
      <c r="I476" s="11"/>
    </row>
    <row r="477" ht="13.5" customHeight="1">
      <c r="I477" s="11"/>
    </row>
    <row r="478" ht="13.5" customHeight="1">
      <c r="I478" s="11"/>
    </row>
    <row r="479" ht="13.5" customHeight="1">
      <c r="I479" s="11"/>
    </row>
    <row r="480" ht="13.5" customHeight="1">
      <c r="I480" s="11"/>
    </row>
    <row r="481" ht="13.5" customHeight="1">
      <c r="I481" s="11"/>
    </row>
    <row r="482" ht="13.5" customHeight="1">
      <c r="I482" s="11"/>
    </row>
    <row r="483" ht="13.5" customHeight="1">
      <c r="I483" s="11"/>
    </row>
    <row r="484" ht="13.5" customHeight="1">
      <c r="I484" s="11"/>
    </row>
    <row r="485" ht="13.5" customHeight="1">
      <c r="I485" s="11"/>
    </row>
    <row r="486" ht="13.5" customHeight="1">
      <c r="I486" s="11"/>
    </row>
    <row r="487" ht="13.5" customHeight="1">
      <c r="I487" s="11"/>
    </row>
    <row r="488" ht="13.5" customHeight="1">
      <c r="I488" s="11"/>
    </row>
    <row r="489" ht="13.5" customHeight="1">
      <c r="I489" s="11"/>
    </row>
    <row r="490" ht="13.5" customHeight="1">
      <c r="I490" s="11"/>
    </row>
    <row r="491" ht="13.5" customHeight="1">
      <c r="I491" s="11"/>
    </row>
    <row r="492" ht="13.5" customHeight="1">
      <c r="I492" s="11"/>
    </row>
    <row r="493" ht="13.5" customHeight="1">
      <c r="I493" s="11"/>
    </row>
    <row r="494" ht="13.5" customHeight="1">
      <c r="I494" s="11"/>
    </row>
    <row r="495" ht="13.5" customHeight="1">
      <c r="I495" s="11"/>
    </row>
    <row r="496" ht="13.5" customHeight="1">
      <c r="I496" s="11"/>
    </row>
    <row r="497" ht="13.5" customHeight="1">
      <c r="I497" s="11"/>
    </row>
    <row r="498" ht="13.5" customHeight="1">
      <c r="I498" s="11"/>
    </row>
    <row r="499" ht="13.5" customHeight="1">
      <c r="I499" s="11"/>
    </row>
    <row r="500" ht="13.5" customHeight="1">
      <c r="I500" s="11"/>
    </row>
    <row r="501" ht="13.5" customHeight="1">
      <c r="I501" s="11"/>
    </row>
    <row r="502" ht="13.5" customHeight="1">
      <c r="I502" s="11"/>
    </row>
    <row r="503" ht="13.5" customHeight="1">
      <c r="I503" s="11"/>
    </row>
    <row r="504" ht="13.5" customHeight="1">
      <c r="I504" s="11"/>
    </row>
    <row r="505" ht="13.5" customHeight="1">
      <c r="I505" s="11"/>
    </row>
    <row r="506" ht="13.5" customHeight="1">
      <c r="I506" s="11"/>
    </row>
    <row r="507" ht="13.5" customHeight="1">
      <c r="I507" s="11"/>
    </row>
    <row r="508" ht="13.5" customHeight="1">
      <c r="I508" s="11"/>
    </row>
    <row r="509" ht="13.5" customHeight="1">
      <c r="I509" s="11"/>
    </row>
    <row r="510" ht="13.5" customHeight="1">
      <c r="I510" s="11"/>
    </row>
    <row r="511" ht="13.5" customHeight="1">
      <c r="I511" s="11"/>
    </row>
    <row r="512" ht="13.5" customHeight="1">
      <c r="I512" s="11"/>
    </row>
    <row r="513" ht="13.5" customHeight="1">
      <c r="I513" s="11"/>
    </row>
    <row r="514" ht="13.5" customHeight="1">
      <c r="I514" s="11"/>
    </row>
    <row r="515" ht="13.5" customHeight="1">
      <c r="I515" s="11"/>
    </row>
    <row r="516" ht="13.5" customHeight="1">
      <c r="I516" s="11"/>
    </row>
    <row r="517" ht="13.5" customHeight="1">
      <c r="I517" s="11"/>
    </row>
    <row r="518" ht="13.5" customHeight="1">
      <c r="I518" s="11"/>
    </row>
    <row r="519" ht="13.5" customHeight="1">
      <c r="I519" s="11"/>
    </row>
    <row r="520" ht="13.5" customHeight="1">
      <c r="I520" s="11"/>
    </row>
    <row r="521" ht="13.5" customHeight="1">
      <c r="I521" s="11"/>
    </row>
    <row r="522" ht="13.5" customHeight="1">
      <c r="I522" s="11"/>
    </row>
    <row r="523" ht="13.5" customHeight="1">
      <c r="I523" s="11"/>
    </row>
    <row r="524" ht="13.5" customHeight="1">
      <c r="I524" s="11"/>
    </row>
    <row r="525" ht="13.5" customHeight="1">
      <c r="I525" s="11"/>
    </row>
    <row r="526" ht="13.5" customHeight="1">
      <c r="I526" s="11"/>
    </row>
    <row r="527" ht="13.5" customHeight="1">
      <c r="I527" s="11"/>
    </row>
    <row r="528" ht="13.5" customHeight="1">
      <c r="I528" s="11"/>
    </row>
    <row r="529" ht="13.5" customHeight="1">
      <c r="I529" s="11"/>
    </row>
    <row r="530" ht="13.5" customHeight="1">
      <c r="I530" s="11"/>
    </row>
    <row r="531" ht="13.5" customHeight="1">
      <c r="I531" s="11"/>
    </row>
    <row r="532" ht="13.5" customHeight="1">
      <c r="I532" s="11"/>
    </row>
    <row r="533" ht="13.5" customHeight="1">
      <c r="I533" s="11"/>
    </row>
    <row r="534" ht="13.5" customHeight="1">
      <c r="I534" s="11"/>
    </row>
    <row r="535" ht="13.5" customHeight="1">
      <c r="I535" s="11"/>
    </row>
    <row r="536" ht="13.5" customHeight="1">
      <c r="I536" s="11"/>
    </row>
    <row r="537" ht="13.5" customHeight="1">
      <c r="I537" s="11"/>
    </row>
    <row r="538" ht="13.5" customHeight="1">
      <c r="I538" s="11"/>
    </row>
    <row r="539" ht="13.5" customHeight="1">
      <c r="I539" s="11"/>
    </row>
    <row r="540" ht="13.5" customHeight="1">
      <c r="I540" s="11"/>
    </row>
    <row r="541" ht="13.5" customHeight="1">
      <c r="I541" s="11"/>
    </row>
    <row r="542" ht="13.5" customHeight="1">
      <c r="I542" s="11"/>
    </row>
    <row r="543" ht="13.5" customHeight="1">
      <c r="I543" s="11"/>
    </row>
    <row r="544" ht="13.5" customHeight="1">
      <c r="I544" s="11"/>
    </row>
    <row r="545" ht="13.5" customHeight="1">
      <c r="I545" s="11"/>
    </row>
    <row r="546" ht="13.5" customHeight="1">
      <c r="I546" s="11"/>
    </row>
    <row r="547" ht="13.5" customHeight="1">
      <c r="I547" s="11"/>
    </row>
    <row r="548" ht="13.5" customHeight="1">
      <c r="I548" s="11"/>
    </row>
    <row r="549" ht="13.5" customHeight="1">
      <c r="I549" s="11"/>
    </row>
    <row r="550" ht="13.5" customHeight="1">
      <c r="I550" s="11"/>
    </row>
    <row r="551" ht="13.5" customHeight="1">
      <c r="I551" s="11"/>
    </row>
    <row r="552" ht="13.5" customHeight="1">
      <c r="I552" s="11"/>
    </row>
    <row r="553" ht="13.5" customHeight="1">
      <c r="I553" s="11"/>
    </row>
    <row r="554" ht="13.5" customHeight="1">
      <c r="I554" s="11"/>
    </row>
    <row r="555" ht="13.5" customHeight="1">
      <c r="I555" s="11"/>
    </row>
    <row r="556" ht="13.5" customHeight="1">
      <c r="I556" s="11"/>
    </row>
    <row r="557" ht="13.5" customHeight="1">
      <c r="I557" s="11"/>
    </row>
    <row r="558" ht="13.5" customHeight="1">
      <c r="I558" s="11"/>
    </row>
    <row r="559" ht="13.5" customHeight="1">
      <c r="I559" s="11"/>
    </row>
    <row r="560" ht="13.5" customHeight="1">
      <c r="I560" s="11"/>
    </row>
    <row r="561" ht="13.5" customHeight="1">
      <c r="I561" s="11"/>
    </row>
    <row r="562" ht="13.5" customHeight="1">
      <c r="I562" s="11"/>
    </row>
    <row r="563" ht="13.5" customHeight="1">
      <c r="I563" s="11"/>
    </row>
    <row r="564" ht="13.5" customHeight="1">
      <c r="I564" s="11"/>
    </row>
    <row r="565" ht="13.5" customHeight="1">
      <c r="I565" s="11"/>
    </row>
    <row r="566" ht="13.5" customHeight="1">
      <c r="I566" s="11"/>
    </row>
    <row r="567" ht="13.5" customHeight="1">
      <c r="I567" s="11"/>
    </row>
    <row r="568" ht="13.5" customHeight="1">
      <c r="I568" s="11"/>
    </row>
    <row r="569" ht="13.5" customHeight="1">
      <c r="I569" s="11"/>
    </row>
    <row r="570" ht="13.5" customHeight="1">
      <c r="I570" s="11"/>
    </row>
    <row r="571" ht="13.5" customHeight="1">
      <c r="I571" s="11"/>
    </row>
    <row r="572" ht="13.5" customHeight="1">
      <c r="I572" s="11"/>
    </row>
    <row r="573" ht="13.5" customHeight="1">
      <c r="I573" s="11"/>
    </row>
    <row r="574" ht="13.5" customHeight="1">
      <c r="I574" s="11"/>
    </row>
    <row r="575" ht="13.5" customHeight="1">
      <c r="I575" s="11"/>
    </row>
    <row r="576" ht="13.5" customHeight="1">
      <c r="I576" s="11"/>
    </row>
    <row r="577" ht="13.5" customHeight="1">
      <c r="I577" s="11"/>
    </row>
    <row r="578" ht="13.5" customHeight="1">
      <c r="I578" s="11"/>
    </row>
    <row r="579" ht="13.5" customHeight="1">
      <c r="I579" s="11"/>
    </row>
    <row r="580" ht="13.5" customHeight="1">
      <c r="I580" s="11"/>
    </row>
    <row r="581" ht="13.5" customHeight="1">
      <c r="I581" s="11"/>
    </row>
    <row r="582" ht="13.5" customHeight="1">
      <c r="I582" s="11"/>
    </row>
    <row r="583" ht="13.5" customHeight="1">
      <c r="I583" s="11"/>
    </row>
    <row r="584" ht="13.5" customHeight="1">
      <c r="I584" s="11"/>
    </row>
    <row r="585" ht="13.5" customHeight="1">
      <c r="I585" s="11"/>
    </row>
    <row r="586" ht="13.5" customHeight="1">
      <c r="I586" s="11"/>
    </row>
    <row r="587" ht="13.5" customHeight="1">
      <c r="I587" s="11"/>
    </row>
    <row r="588" ht="13.5" customHeight="1">
      <c r="I588" s="11"/>
    </row>
    <row r="589" ht="13.5" customHeight="1">
      <c r="I589" s="11"/>
    </row>
    <row r="590" ht="13.5" customHeight="1">
      <c r="I590" s="11"/>
    </row>
    <row r="591" ht="13.5" customHeight="1">
      <c r="I591" s="11"/>
    </row>
    <row r="592" ht="13.5" customHeight="1">
      <c r="I592" s="11"/>
    </row>
    <row r="593" ht="13.5" customHeight="1">
      <c r="I593" s="11"/>
    </row>
    <row r="594" ht="13.5" customHeight="1">
      <c r="I594" s="11"/>
    </row>
    <row r="595" ht="13.5" customHeight="1">
      <c r="I595" s="11"/>
    </row>
    <row r="596" ht="13.5" customHeight="1">
      <c r="I596" s="11"/>
    </row>
    <row r="597" ht="13.5" customHeight="1">
      <c r="I597" s="11"/>
    </row>
    <row r="598" ht="13.5" customHeight="1">
      <c r="I598" s="11"/>
    </row>
    <row r="599" ht="13.5" customHeight="1">
      <c r="I599" s="11"/>
    </row>
    <row r="600" ht="13.5" customHeight="1">
      <c r="I600" s="11"/>
    </row>
    <row r="601" ht="13.5" customHeight="1">
      <c r="I601" s="11"/>
    </row>
    <row r="602" ht="13.5" customHeight="1">
      <c r="I602" s="11"/>
    </row>
    <row r="603" ht="13.5" customHeight="1">
      <c r="I603" s="11"/>
    </row>
    <row r="604" ht="13.5" customHeight="1">
      <c r="I604" s="11"/>
    </row>
    <row r="605" ht="13.5" customHeight="1">
      <c r="I605" s="11"/>
    </row>
    <row r="606" ht="13.5" customHeight="1">
      <c r="I606" s="11"/>
    </row>
    <row r="607" ht="13.5" customHeight="1">
      <c r="I607" s="11"/>
    </row>
    <row r="608" ht="13.5" customHeight="1">
      <c r="I608" s="11"/>
    </row>
    <row r="609" ht="13.5" customHeight="1">
      <c r="I609" s="11"/>
    </row>
    <row r="610" ht="13.5" customHeight="1">
      <c r="I610" s="11"/>
    </row>
    <row r="611" ht="13.5" customHeight="1">
      <c r="I611" s="11"/>
    </row>
    <row r="612" ht="13.5" customHeight="1">
      <c r="I612" s="11"/>
    </row>
    <row r="613" ht="13.5" customHeight="1">
      <c r="I613" s="11"/>
    </row>
    <row r="614" ht="13.5" customHeight="1">
      <c r="I614" s="11"/>
    </row>
    <row r="615" ht="13.5" customHeight="1">
      <c r="I615" s="11"/>
    </row>
    <row r="616" ht="13.5" customHeight="1">
      <c r="I616" s="11"/>
    </row>
    <row r="617" ht="13.5" customHeight="1">
      <c r="I617" s="11"/>
    </row>
    <row r="618" ht="13.5" customHeight="1">
      <c r="I618" s="11"/>
    </row>
    <row r="619" ht="13.5" customHeight="1">
      <c r="I619" s="11"/>
    </row>
    <row r="620" ht="13.5" customHeight="1">
      <c r="I620" s="11"/>
    </row>
    <row r="621" ht="13.5" customHeight="1">
      <c r="I621" s="11"/>
    </row>
    <row r="622" ht="13.5" customHeight="1">
      <c r="I622" s="11"/>
    </row>
    <row r="623" ht="13.5" customHeight="1">
      <c r="I623" s="11"/>
    </row>
    <row r="624" ht="13.5" customHeight="1">
      <c r="I624" s="11"/>
    </row>
    <row r="625" ht="13.5" customHeight="1">
      <c r="I625" s="11"/>
    </row>
    <row r="626" ht="13.5" customHeight="1">
      <c r="I626" s="11"/>
    </row>
    <row r="627" ht="13.5" customHeight="1">
      <c r="I627" s="11"/>
    </row>
    <row r="628" ht="13.5" customHeight="1">
      <c r="I628" s="11"/>
    </row>
    <row r="629" ht="13.5" customHeight="1">
      <c r="I629" s="11"/>
    </row>
    <row r="630" ht="13.5" customHeight="1">
      <c r="I630" s="11"/>
    </row>
    <row r="631" ht="13.5" customHeight="1">
      <c r="I631" s="11"/>
    </row>
    <row r="632" ht="13.5" customHeight="1">
      <c r="I632" s="11"/>
    </row>
    <row r="633" ht="13.5" customHeight="1">
      <c r="I633" s="11"/>
    </row>
    <row r="634" ht="13.5" customHeight="1">
      <c r="I634" s="11"/>
    </row>
    <row r="635" ht="13.5" customHeight="1">
      <c r="I635" s="11"/>
    </row>
    <row r="636" ht="13.5" customHeight="1">
      <c r="I636" s="11"/>
    </row>
    <row r="637" ht="13.5" customHeight="1">
      <c r="I637" s="11"/>
    </row>
    <row r="638" ht="13.5" customHeight="1">
      <c r="I638" s="11"/>
    </row>
    <row r="639" ht="13.5" customHeight="1">
      <c r="I639" s="11"/>
    </row>
    <row r="640" ht="13.5" customHeight="1">
      <c r="I640" s="11"/>
    </row>
    <row r="641" ht="13.5" customHeight="1">
      <c r="I641" s="11"/>
    </row>
    <row r="642" ht="13.5" customHeight="1">
      <c r="I642" s="11"/>
    </row>
    <row r="643" ht="13.5" customHeight="1">
      <c r="I643" s="11"/>
    </row>
    <row r="644" ht="13.5" customHeight="1">
      <c r="I644" s="11"/>
    </row>
    <row r="645" ht="13.5" customHeight="1">
      <c r="I645" s="11"/>
    </row>
    <row r="646" ht="13.5" customHeight="1">
      <c r="I646" s="11"/>
    </row>
    <row r="647" ht="13.5" customHeight="1">
      <c r="I647" s="11"/>
    </row>
    <row r="648" ht="13.5" customHeight="1">
      <c r="I648" s="11"/>
    </row>
    <row r="649" ht="13.5" customHeight="1">
      <c r="I649" s="11"/>
    </row>
    <row r="650" ht="13.5" customHeight="1">
      <c r="I650" s="11"/>
    </row>
    <row r="651" ht="13.5" customHeight="1">
      <c r="I651" s="11"/>
    </row>
    <row r="652" ht="13.5" customHeight="1">
      <c r="I652" s="11"/>
    </row>
    <row r="653" ht="13.5" customHeight="1">
      <c r="I653" s="11"/>
    </row>
    <row r="654" ht="13.5" customHeight="1">
      <c r="I654" s="11"/>
    </row>
    <row r="655" ht="13.5" customHeight="1">
      <c r="I655" s="11"/>
    </row>
    <row r="656" ht="13.5" customHeight="1">
      <c r="I656" s="11"/>
    </row>
    <row r="657" ht="13.5" customHeight="1">
      <c r="I657" s="11"/>
    </row>
    <row r="658" ht="13.5" customHeight="1">
      <c r="I658" s="11"/>
    </row>
    <row r="659" ht="13.5" customHeight="1">
      <c r="I659" s="11"/>
    </row>
    <row r="660" ht="13.5" customHeight="1">
      <c r="I660" s="11"/>
    </row>
    <row r="661" ht="13.5" customHeight="1">
      <c r="I661" s="11"/>
    </row>
    <row r="662" ht="13.5" customHeight="1">
      <c r="I662" s="11"/>
    </row>
    <row r="663" ht="13.5" customHeight="1">
      <c r="I663" s="11"/>
    </row>
    <row r="664" ht="13.5" customHeight="1">
      <c r="I664" s="11"/>
    </row>
    <row r="665" ht="13.5" customHeight="1">
      <c r="I665" s="11"/>
    </row>
    <row r="666" ht="13.5" customHeight="1">
      <c r="I666" s="11"/>
    </row>
    <row r="667" ht="13.5" customHeight="1">
      <c r="I667" s="11"/>
    </row>
    <row r="668" ht="13.5" customHeight="1">
      <c r="I668" s="11"/>
    </row>
    <row r="669" ht="13.5" customHeight="1">
      <c r="I669" s="11"/>
    </row>
    <row r="670" ht="13.5" customHeight="1">
      <c r="I670" s="11"/>
    </row>
    <row r="671" ht="13.5" customHeight="1">
      <c r="I671" s="11"/>
    </row>
    <row r="672" ht="13.5" customHeight="1">
      <c r="I672" s="11"/>
    </row>
    <row r="673" ht="13.5" customHeight="1">
      <c r="I673" s="11"/>
    </row>
    <row r="674" ht="13.5" customHeight="1">
      <c r="I674" s="11"/>
    </row>
    <row r="675" ht="13.5" customHeight="1">
      <c r="I675" s="11"/>
    </row>
    <row r="676" ht="13.5" customHeight="1">
      <c r="I676" s="11"/>
    </row>
    <row r="677" ht="13.5" customHeight="1">
      <c r="I677" s="11"/>
    </row>
    <row r="678" ht="13.5" customHeight="1">
      <c r="I678" s="11"/>
    </row>
    <row r="679" ht="13.5" customHeight="1">
      <c r="I679" s="11"/>
    </row>
    <row r="680" ht="13.5" customHeight="1">
      <c r="I680" s="11"/>
    </row>
    <row r="681" ht="13.5" customHeight="1">
      <c r="I681" s="11"/>
    </row>
    <row r="682" ht="13.5" customHeight="1">
      <c r="I682" s="11"/>
    </row>
    <row r="683" ht="13.5" customHeight="1">
      <c r="I683" s="11"/>
    </row>
    <row r="684" ht="13.5" customHeight="1">
      <c r="I684" s="11"/>
    </row>
    <row r="685" ht="13.5" customHeight="1">
      <c r="I685" s="11"/>
    </row>
    <row r="686" ht="13.5" customHeight="1">
      <c r="I686" s="11"/>
    </row>
    <row r="687" ht="13.5" customHeight="1">
      <c r="I687" s="11"/>
    </row>
    <row r="688" ht="13.5" customHeight="1">
      <c r="I688" s="11"/>
    </row>
    <row r="689" ht="13.5" customHeight="1">
      <c r="I689" s="11"/>
    </row>
    <row r="690" ht="13.5" customHeight="1">
      <c r="I690" s="11"/>
    </row>
    <row r="691" ht="13.5" customHeight="1">
      <c r="I691" s="11"/>
    </row>
    <row r="692" ht="13.5" customHeight="1">
      <c r="I692" s="11"/>
    </row>
    <row r="693" ht="13.5" customHeight="1">
      <c r="I693" s="11"/>
    </row>
    <row r="694" ht="13.5" customHeight="1">
      <c r="I694" s="11"/>
    </row>
    <row r="695" ht="13.5" customHeight="1">
      <c r="I695" s="11"/>
    </row>
    <row r="696" ht="13.5" customHeight="1">
      <c r="I696" s="11"/>
    </row>
    <row r="697" ht="13.5" customHeight="1">
      <c r="I697" s="11"/>
    </row>
    <row r="698" ht="13.5" customHeight="1">
      <c r="I698" s="11"/>
    </row>
    <row r="699" ht="13.5" customHeight="1">
      <c r="I699" s="11"/>
    </row>
    <row r="700" ht="13.5" customHeight="1">
      <c r="I700" s="11"/>
    </row>
    <row r="701" ht="13.5" customHeight="1">
      <c r="I701" s="11"/>
    </row>
    <row r="702" ht="13.5" customHeight="1">
      <c r="I702" s="11"/>
    </row>
    <row r="703" ht="13.5" customHeight="1">
      <c r="I703" s="11"/>
    </row>
    <row r="704" ht="13.5" customHeight="1">
      <c r="I704" s="11"/>
    </row>
    <row r="705" ht="13.5" customHeight="1">
      <c r="I705" s="11"/>
    </row>
    <row r="706" ht="13.5" customHeight="1">
      <c r="I706" s="11"/>
    </row>
    <row r="707" ht="13.5" customHeight="1">
      <c r="I707" s="11"/>
    </row>
    <row r="708" ht="13.5" customHeight="1">
      <c r="I708" s="11"/>
    </row>
    <row r="709" ht="13.5" customHeight="1">
      <c r="I709" s="11"/>
    </row>
    <row r="710" ht="13.5" customHeight="1">
      <c r="I710" s="11"/>
    </row>
    <row r="711" ht="13.5" customHeight="1">
      <c r="I711" s="11"/>
    </row>
    <row r="712" ht="13.5" customHeight="1">
      <c r="I712" s="11"/>
    </row>
    <row r="713" ht="13.5" customHeight="1">
      <c r="I713" s="11"/>
    </row>
    <row r="714" ht="13.5" customHeight="1">
      <c r="I714" s="11"/>
    </row>
    <row r="715" ht="13.5" customHeight="1">
      <c r="I715" s="11"/>
    </row>
    <row r="716" ht="13.5" customHeight="1">
      <c r="I716" s="11"/>
    </row>
    <row r="717" ht="13.5" customHeight="1">
      <c r="I717" s="11"/>
    </row>
    <row r="718" ht="13.5" customHeight="1">
      <c r="I718" s="11"/>
    </row>
    <row r="719" ht="13.5" customHeight="1">
      <c r="I719" s="11"/>
    </row>
    <row r="720" ht="13.5" customHeight="1">
      <c r="I720" s="11"/>
    </row>
    <row r="721" ht="13.5" customHeight="1">
      <c r="I721" s="11"/>
    </row>
    <row r="722" ht="13.5" customHeight="1">
      <c r="I722" s="11"/>
    </row>
    <row r="723" ht="13.5" customHeight="1">
      <c r="I723" s="11"/>
    </row>
    <row r="724" ht="13.5" customHeight="1">
      <c r="I724" s="11"/>
    </row>
    <row r="725" ht="13.5" customHeight="1">
      <c r="I725" s="11"/>
    </row>
    <row r="726" ht="13.5" customHeight="1">
      <c r="I726" s="11"/>
    </row>
    <row r="727" ht="13.5" customHeight="1">
      <c r="I727" s="11"/>
    </row>
    <row r="728" ht="13.5" customHeight="1">
      <c r="I728" s="11"/>
    </row>
    <row r="729" ht="13.5" customHeight="1">
      <c r="I729" s="11"/>
    </row>
    <row r="730" ht="13.5" customHeight="1">
      <c r="I730" s="11"/>
    </row>
    <row r="731" ht="13.5" customHeight="1">
      <c r="I731" s="11"/>
    </row>
    <row r="732" ht="13.5" customHeight="1">
      <c r="I732" s="11"/>
    </row>
    <row r="733" ht="13.5" customHeight="1">
      <c r="I733" s="11"/>
    </row>
    <row r="734" ht="13.5" customHeight="1">
      <c r="I734" s="11"/>
    </row>
    <row r="735" ht="13.5" customHeight="1">
      <c r="I735" s="11"/>
    </row>
    <row r="736" ht="13.5" customHeight="1">
      <c r="I736" s="11"/>
    </row>
    <row r="737" ht="13.5" customHeight="1">
      <c r="I737" s="11"/>
    </row>
    <row r="738" ht="13.5" customHeight="1">
      <c r="I738" s="11"/>
    </row>
    <row r="739" ht="13.5" customHeight="1">
      <c r="I739" s="11"/>
    </row>
    <row r="740" ht="13.5" customHeight="1">
      <c r="I740" s="11"/>
    </row>
    <row r="741" ht="13.5" customHeight="1">
      <c r="I741" s="11"/>
    </row>
    <row r="742" ht="13.5" customHeight="1">
      <c r="I742" s="11"/>
    </row>
    <row r="743" ht="13.5" customHeight="1">
      <c r="I743" s="11"/>
    </row>
    <row r="744" ht="13.5" customHeight="1">
      <c r="I744" s="11"/>
    </row>
    <row r="745" ht="13.5" customHeight="1">
      <c r="I745" s="11"/>
    </row>
    <row r="746" ht="13.5" customHeight="1">
      <c r="I746" s="11"/>
    </row>
    <row r="747" ht="13.5" customHeight="1">
      <c r="I747" s="11"/>
    </row>
    <row r="748" ht="13.5" customHeight="1">
      <c r="I748" s="11"/>
    </row>
    <row r="749" ht="13.5" customHeight="1">
      <c r="I749" s="11"/>
    </row>
    <row r="750" ht="13.5" customHeight="1">
      <c r="I750" s="11"/>
    </row>
    <row r="751" ht="13.5" customHeight="1">
      <c r="I751" s="11"/>
    </row>
    <row r="752" ht="13.5" customHeight="1">
      <c r="I752" s="11"/>
    </row>
    <row r="753" ht="13.5" customHeight="1">
      <c r="I753" s="11"/>
    </row>
    <row r="754" ht="13.5" customHeight="1">
      <c r="I754" s="11"/>
    </row>
    <row r="755" ht="13.5" customHeight="1">
      <c r="I755" s="11"/>
    </row>
    <row r="756" ht="13.5" customHeight="1">
      <c r="I756" s="11"/>
    </row>
    <row r="757" ht="13.5" customHeight="1">
      <c r="I757" s="11"/>
    </row>
    <row r="758" ht="13.5" customHeight="1">
      <c r="I758" s="11"/>
    </row>
    <row r="759" ht="13.5" customHeight="1">
      <c r="I759" s="11"/>
    </row>
    <row r="760" ht="13.5" customHeight="1">
      <c r="I760" s="11"/>
    </row>
    <row r="761" ht="13.5" customHeight="1">
      <c r="I761" s="11"/>
    </row>
    <row r="762" ht="13.5" customHeight="1">
      <c r="I762" s="11"/>
    </row>
    <row r="763" ht="13.5" customHeight="1">
      <c r="I763" s="11"/>
    </row>
    <row r="764" ht="13.5" customHeight="1">
      <c r="I764" s="11"/>
    </row>
    <row r="765" ht="13.5" customHeight="1">
      <c r="I765" s="11"/>
    </row>
    <row r="766" ht="13.5" customHeight="1">
      <c r="I766" s="11"/>
    </row>
    <row r="767" ht="13.5" customHeight="1">
      <c r="I767" s="11"/>
    </row>
    <row r="768" ht="13.5" customHeight="1">
      <c r="I768" s="11"/>
    </row>
    <row r="769" ht="13.5" customHeight="1">
      <c r="I769" s="11"/>
    </row>
    <row r="770" ht="13.5" customHeight="1">
      <c r="I770" s="11"/>
    </row>
    <row r="771" ht="13.5" customHeight="1">
      <c r="I771" s="11"/>
    </row>
    <row r="772" ht="13.5" customHeight="1">
      <c r="I772" s="11"/>
    </row>
    <row r="773" ht="13.5" customHeight="1">
      <c r="I773" s="11"/>
    </row>
    <row r="774" ht="13.5" customHeight="1">
      <c r="I774" s="11"/>
    </row>
    <row r="775" ht="13.5" customHeight="1">
      <c r="I775" s="11"/>
    </row>
    <row r="776" ht="13.5" customHeight="1">
      <c r="I776" s="11"/>
    </row>
    <row r="777" ht="13.5" customHeight="1">
      <c r="I777" s="11"/>
    </row>
    <row r="778" ht="13.5" customHeight="1">
      <c r="I778" s="11"/>
    </row>
    <row r="779" ht="13.5" customHeight="1">
      <c r="I779" s="11"/>
    </row>
    <row r="780" ht="13.5" customHeight="1">
      <c r="I780" s="11"/>
    </row>
    <row r="781" ht="13.5" customHeight="1">
      <c r="I781" s="11"/>
    </row>
    <row r="782" ht="13.5" customHeight="1">
      <c r="I782" s="11"/>
    </row>
    <row r="783" ht="13.5" customHeight="1">
      <c r="I783" s="11"/>
    </row>
    <row r="784" ht="13.5" customHeight="1">
      <c r="I784" s="11"/>
    </row>
    <row r="785" ht="13.5" customHeight="1">
      <c r="I785" s="11"/>
    </row>
    <row r="786" ht="13.5" customHeight="1">
      <c r="I786" s="11"/>
    </row>
    <row r="787" ht="13.5" customHeight="1">
      <c r="I787" s="11"/>
    </row>
    <row r="788" ht="13.5" customHeight="1">
      <c r="I788" s="11"/>
    </row>
    <row r="789" ht="13.5" customHeight="1">
      <c r="I789" s="11"/>
    </row>
    <row r="790" ht="13.5" customHeight="1">
      <c r="I790" s="11"/>
    </row>
    <row r="791" ht="13.5" customHeight="1">
      <c r="I791" s="11"/>
    </row>
    <row r="792" ht="13.5" customHeight="1">
      <c r="I792" s="11"/>
    </row>
    <row r="793" ht="13.5" customHeight="1">
      <c r="I793" s="11"/>
    </row>
    <row r="794" ht="13.5" customHeight="1">
      <c r="I794" s="11"/>
    </row>
    <row r="795" ht="13.5" customHeight="1">
      <c r="I795" s="11"/>
    </row>
    <row r="796" ht="13.5" customHeight="1">
      <c r="I796" s="11"/>
    </row>
    <row r="797" ht="13.5" customHeight="1">
      <c r="I797" s="11"/>
    </row>
    <row r="798" ht="13.5" customHeight="1">
      <c r="I798" s="11"/>
    </row>
    <row r="799" ht="13.5" customHeight="1">
      <c r="I799" s="11"/>
    </row>
    <row r="800" ht="13.5" customHeight="1">
      <c r="I800" s="11"/>
    </row>
    <row r="801" ht="13.5" customHeight="1">
      <c r="I801" s="11"/>
    </row>
    <row r="802" ht="13.5" customHeight="1">
      <c r="I802" s="11"/>
    </row>
    <row r="803" ht="13.5" customHeight="1">
      <c r="I803" s="11"/>
    </row>
    <row r="804" ht="13.5" customHeight="1">
      <c r="I804" s="11"/>
    </row>
    <row r="805" ht="13.5" customHeight="1">
      <c r="I805" s="11"/>
    </row>
    <row r="806" ht="13.5" customHeight="1">
      <c r="I806" s="11"/>
    </row>
    <row r="807" ht="13.5" customHeight="1">
      <c r="I807" s="11"/>
    </row>
    <row r="808" ht="13.5" customHeight="1">
      <c r="I808" s="11"/>
    </row>
    <row r="809" ht="13.5" customHeight="1">
      <c r="I809" s="11"/>
    </row>
    <row r="810" ht="13.5" customHeight="1">
      <c r="I810" s="11"/>
    </row>
    <row r="811" ht="13.5" customHeight="1">
      <c r="I811" s="11"/>
    </row>
    <row r="812" ht="13.5" customHeight="1">
      <c r="I812" s="11"/>
    </row>
    <row r="813" ht="13.5" customHeight="1">
      <c r="I813" s="11"/>
    </row>
    <row r="814" ht="13.5" customHeight="1">
      <c r="I814" s="11"/>
    </row>
    <row r="815" ht="13.5" customHeight="1">
      <c r="I815" s="11"/>
    </row>
    <row r="816" ht="13.5" customHeight="1">
      <c r="I816" s="11"/>
    </row>
    <row r="817" ht="13.5" customHeight="1">
      <c r="I817" s="11"/>
    </row>
    <row r="818" ht="13.5" customHeight="1">
      <c r="I818" s="11"/>
    </row>
    <row r="819" ht="13.5" customHeight="1">
      <c r="I819" s="11"/>
    </row>
    <row r="820" ht="13.5" customHeight="1">
      <c r="I820" s="11"/>
    </row>
    <row r="821" ht="13.5" customHeight="1">
      <c r="I821" s="11"/>
    </row>
    <row r="822" ht="13.5" customHeight="1">
      <c r="I822" s="11"/>
    </row>
    <row r="823" ht="13.5" customHeight="1">
      <c r="I823" s="11"/>
    </row>
    <row r="824" ht="13.5" customHeight="1">
      <c r="I824" s="11"/>
    </row>
    <row r="825" ht="13.5" customHeight="1">
      <c r="I825" s="11"/>
    </row>
    <row r="826" ht="13.5" customHeight="1">
      <c r="I826" s="11"/>
    </row>
    <row r="827" ht="13.5" customHeight="1">
      <c r="I827" s="11"/>
    </row>
    <row r="828" ht="13.5" customHeight="1">
      <c r="I828" s="11"/>
    </row>
    <row r="829" ht="13.5" customHeight="1">
      <c r="I829" s="11"/>
    </row>
    <row r="830" ht="13.5" customHeight="1">
      <c r="I830" s="11"/>
    </row>
    <row r="831" ht="13.5" customHeight="1">
      <c r="I831" s="11"/>
    </row>
    <row r="832" ht="13.5" customHeight="1">
      <c r="I832" s="11"/>
    </row>
    <row r="833" ht="13.5" customHeight="1">
      <c r="I833" s="11"/>
    </row>
    <row r="834" ht="13.5" customHeight="1">
      <c r="I834" s="11"/>
    </row>
    <row r="835" ht="13.5" customHeight="1">
      <c r="I835" s="11"/>
    </row>
    <row r="836" ht="13.5" customHeight="1">
      <c r="I836" s="11"/>
    </row>
    <row r="837" ht="13.5" customHeight="1">
      <c r="I837" s="11"/>
    </row>
    <row r="838" ht="13.5" customHeight="1">
      <c r="I838" s="11"/>
    </row>
    <row r="839" ht="13.5" customHeight="1">
      <c r="I839" s="11"/>
    </row>
    <row r="840" ht="13.5" customHeight="1">
      <c r="I840" s="11"/>
    </row>
    <row r="841" ht="13.5" customHeight="1">
      <c r="I841" s="11"/>
    </row>
    <row r="842" ht="13.5" customHeight="1">
      <c r="I842" s="11"/>
    </row>
    <row r="843" ht="13.5" customHeight="1">
      <c r="I843" s="11"/>
    </row>
    <row r="844" ht="13.5" customHeight="1">
      <c r="I844" s="11"/>
    </row>
    <row r="845" ht="13.5" customHeight="1">
      <c r="I845" s="11"/>
    </row>
    <row r="846" ht="13.5" customHeight="1">
      <c r="I846" s="11"/>
    </row>
    <row r="847" ht="13.5" customHeight="1">
      <c r="I847" s="11"/>
    </row>
    <row r="848" ht="13.5" customHeight="1">
      <c r="I848" s="11"/>
    </row>
    <row r="849" ht="13.5" customHeight="1">
      <c r="I849" s="11"/>
    </row>
    <row r="850" ht="13.5" customHeight="1">
      <c r="I850" s="11"/>
    </row>
    <row r="851" ht="13.5" customHeight="1">
      <c r="I851" s="11"/>
    </row>
    <row r="852" ht="13.5" customHeight="1">
      <c r="I852" s="11"/>
    </row>
    <row r="853" ht="13.5" customHeight="1">
      <c r="I853" s="11"/>
    </row>
    <row r="854" ht="13.5" customHeight="1">
      <c r="I854" s="11"/>
    </row>
    <row r="855" ht="13.5" customHeight="1">
      <c r="I855" s="11"/>
    </row>
    <row r="856" ht="13.5" customHeight="1">
      <c r="I856" s="11"/>
    </row>
    <row r="857" ht="13.5" customHeight="1">
      <c r="I857" s="11"/>
    </row>
    <row r="858" ht="13.5" customHeight="1">
      <c r="I858" s="11"/>
    </row>
    <row r="859" ht="13.5" customHeight="1">
      <c r="I859" s="11"/>
    </row>
    <row r="860" ht="13.5" customHeight="1">
      <c r="I860" s="11"/>
    </row>
    <row r="861" ht="13.5" customHeight="1">
      <c r="I861" s="11"/>
    </row>
    <row r="862" ht="13.5" customHeight="1">
      <c r="I862" s="11"/>
    </row>
    <row r="863" ht="13.5" customHeight="1">
      <c r="I863" s="11"/>
    </row>
    <row r="864" ht="13.5" customHeight="1">
      <c r="I864" s="11"/>
    </row>
    <row r="865" ht="13.5" customHeight="1">
      <c r="I865" s="11"/>
    </row>
    <row r="866" ht="13.5" customHeight="1">
      <c r="I866" s="11"/>
    </row>
    <row r="867" ht="13.5" customHeight="1">
      <c r="I867" s="11"/>
    </row>
    <row r="868" ht="13.5" customHeight="1">
      <c r="I868" s="11"/>
    </row>
    <row r="869" ht="13.5" customHeight="1">
      <c r="I869" s="11"/>
    </row>
    <row r="870" ht="13.5" customHeight="1">
      <c r="I870" s="11"/>
    </row>
    <row r="871" ht="13.5" customHeight="1">
      <c r="I871" s="11"/>
    </row>
    <row r="872" ht="13.5" customHeight="1">
      <c r="I872" s="11"/>
    </row>
    <row r="873" ht="13.5" customHeight="1">
      <c r="I873" s="11"/>
    </row>
    <row r="874" ht="13.5" customHeight="1">
      <c r="I874" s="11"/>
    </row>
    <row r="875" ht="13.5" customHeight="1">
      <c r="I875" s="11"/>
    </row>
    <row r="876" ht="13.5" customHeight="1">
      <c r="I876" s="11"/>
    </row>
    <row r="877" ht="13.5" customHeight="1">
      <c r="I877" s="11"/>
    </row>
    <row r="878" ht="13.5" customHeight="1">
      <c r="I878" s="11"/>
    </row>
    <row r="879" ht="13.5" customHeight="1">
      <c r="I879" s="11"/>
    </row>
    <row r="880" ht="13.5" customHeight="1">
      <c r="I880" s="11"/>
    </row>
    <row r="881" ht="13.5" customHeight="1">
      <c r="I881" s="11"/>
    </row>
    <row r="882" ht="13.5" customHeight="1">
      <c r="I882" s="11"/>
    </row>
    <row r="883" ht="13.5" customHeight="1">
      <c r="I883" s="11"/>
    </row>
    <row r="884" ht="13.5" customHeight="1">
      <c r="I884" s="11"/>
    </row>
    <row r="885" ht="13.5" customHeight="1">
      <c r="I885" s="11"/>
    </row>
    <row r="886" ht="13.5" customHeight="1">
      <c r="I886" s="11"/>
    </row>
    <row r="887" ht="13.5" customHeight="1">
      <c r="I887" s="11"/>
    </row>
    <row r="888" ht="13.5" customHeight="1">
      <c r="I888" s="11"/>
    </row>
    <row r="889" ht="13.5" customHeight="1">
      <c r="I889" s="11"/>
    </row>
    <row r="890" ht="13.5" customHeight="1">
      <c r="I890" s="11"/>
    </row>
    <row r="891" ht="13.5" customHeight="1">
      <c r="I891" s="11"/>
    </row>
    <row r="892" ht="13.5" customHeight="1">
      <c r="I892" s="11"/>
    </row>
    <row r="893" ht="13.5" customHeight="1">
      <c r="I893" s="11"/>
    </row>
    <row r="894" ht="13.5" customHeight="1">
      <c r="I894" s="11"/>
    </row>
    <row r="895" ht="13.5" customHeight="1">
      <c r="I895" s="11"/>
    </row>
    <row r="896" ht="13.5" customHeight="1">
      <c r="I896" s="11"/>
    </row>
    <row r="897" ht="13.5" customHeight="1">
      <c r="I897" s="11"/>
    </row>
    <row r="898" ht="13.5" customHeight="1">
      <c r="I898" s="11"/>
    </row>
    <row r="899" ht="13.5" customHeight="1">
      <c r="I899" s="11"/>
    </row>
    <row r="900" ht="13.5" customHeight="1">
      <c r="I900" s="11"/>
    </row>
    <row r="901" ht="13.5" customHeight="1">
      <c r="I901" s="11"/>
    </row>
    <row r="902" ht="13.5" customHeight="1">
      <c r="I902" s="11"/>
    </row>
    <row r="903" ht="13.5" customHeight="1">
      <c r="I903" s="11"/>
    </row>
    <row r="904" ht="13.5" customHeight="1">
      <c r="I904" s="11"/>
    </row>
    <row r="905" ht="13.5" customHeight="1">
      <c r="I905" s="11"/>
    </row>
    <row r="906" ht="13.5" customHeight="1">
      <c r="I906" s="11"/>
    </row>
    <row r="907" ht="13.5" customHeight="1">
      <c r="I907" s="11"/>
    </row>
    <row r="908" ht="13.5" customHeight="1">
      <c r="I908" s="11"/>
    </row>
    <row r="909" ht="13.5" customHeight="1">
      <c r="I909" s="11"/>
    </row>
    <row r="910" ht="13.5" customHeight="1">
      <c r="I910" s="11"/>
    </row>
    <row r="911" ht="13.5" customHeight="1">
      <c r="I911" s="11"/>
    </row>
    <row r="912" ht="13.5" customHeight="1">
      <c r="I912" s="11"/>
    </row>
    <row r="913" ht="13.5" customHeight="1">
      <c r="I913" s="11"/>
    </row>
    <row r="914" ht="13.5" customHeight="1">
      <c r="I914" s="11"/>
    </row>
    <row r="915" ht="13.5" customHeight="1">
      <c r="I915" s="11"/>
    </row>
    <row r="916" ht="13.5" customHeight="1">
      <c r="I916" s="11"/>
    </row>
    <row r="917" ht="13.5" customHeight="1">
      <c r="I917" s="11"/>
    </row>
    <row r="918" ht="13.5" customHeight="1">
      <c r="I918" s="11"/>
    </row>
    <row r="919" ht="13.5" customHeight="1">
      <c r="I919" s="11"/>
    </row>
    <row r="920" ht="13.5" customHeight="1">
      <c r="I920" s="11"/>
    </row>
    <row r="921" ht="13.5" customHeight="1">
      <c r="I921" s="11"/>
    </row>
    <row r="922" ht="13.5" customHeight="1">
      <c r="I922" s="11"/>
    </row>
    <row r="923" ht="13.5" customHeight="1">
      <c r="I923" s="11"/>
    </row>
    <row r="924" ht="13.5" customHeight="1">
      <c r="I924" s="11"/>
    </row>
    <row r="925" ht="13.5" customHeight="1">
      <c r="I925" s="11"/>
    </row>
    <row r="926" ht="13.5" customHeight="1">
      <c r="I926" s="11"/>
    </row>
    <row r="927" ht="13.5" customHeight="1">
      <c r="I927" s="11"/>
    </row>
    <row r="928" ht="13.5" customHeight="1">
      <c r="I928" s="11"/>
    </row>
    <row r="929" ht="13.5" customHeight="1">
      <c r="I929" s="11"/>
    </row>
    <row r="930" ht="13.5" customHeight="1">
      <c r="I930" s="11"/>
    </row>
    <row r="931" ht="13.5" customHeight="1">
      <c r="I931" s="11"/>
    </row>
    <row r="932" ht="13.5" customHeight="1">
      <c r="I932" s="11"/>
    </row>
    <row r="933" ht="13.5" customHeight="1">
      <c r="I933" s="11"/>
    </row>
    <row r="934" ht="13.5" customHeight="1">
      <c r="I934" s="11"/>
    </row>
    <row r="935" ht="13.5" customHeight="1">
      <c r="I935" s="11"/>
    </row>
    <row r="936" ht="13.5" customHeight="1">
      <c r="I936" s="11"/>
    </row>
    <row r="937" ht="13.5" customHeight="1">
      <c r="I937" s="11"/>
    </row>
    <row r="938" ht="13.5" customHeight="1">
      <c r="I938" s="11"/>
    </row>
    <row r="939" ht="13.5" customHeight="1">
      <c r="I939" s="11"/>
    </row>
    <row r="940" ht="13.5" customHeight="1">
      <c r="I940" s="11"/>
    </row>
    <row r="941" ht="13.5" customHeight="1">
      <c r="I941" s="11"/>
    </row>
    <row r="942" ht="13.5" customHeight="1">
      <c r="I942" s="11"/>
    </row>
    <row r="943" ht="13.5" customHeight="1">
      <c r="I943" s="11"/>
    </row>
    <row r="944" ht="13.5" customHeight="1">
      <c r="I944" s="11"/>
    </row>
    <row r="945" ht="13.5" customHeight="1">
      <c r="I945" s="11"/>
    </row>
    <row r="946" ht="13.5" customHeight="1">
      <c r="I946" s="11"/>
    </row>
    <row r="947" ht="13.5" customHeight="1">
      <c r="I947" s="11"/>
    </row>
    <row r="948" ht="13.5" customHeight="1">
      <c r="I948" s="11"/>
    </row>
    <row r="949" ht="13.5" customHeight="1">
      <c r="I949" s="11"/>
    </row>
    <row r="950" ht="13.5" customHeight="1">
      <c r="I950" s="11"/>
    </row>
    <row r="951" ht="13.5" customHeight="1">
      <c r="I951" s="11"/>
    </row>
    <row r="952" ht="13.5" customHeight="1">
      <c r="I952" s="11"/>
    </row>
    <row r="953" ht="13.5" customHeight="1">
      <c r="I953" s="11"/>
    </row>
    <row r="954" ht="13.5" customHeight="1">
      <c r="I954" s="11"/>
    </row>
    <row r="955" ht="13.5" customHeight="1">
      <c r="I955" s="11"/>
    </row>
    <row r="956" ht="13.5" customHeight="1">
      <c r="I956" s="11"/>
    </row>
    <row r="957" ht="13.5" customHeight="1">
      <c r="I957" s="11"/>
    </row>
    <row r="958" ht="13.5" customHeight="1">
      <c r="I958" s="11"/>
    </row>
    <row r="959" ht="13.5" customHeight="1">
      <c r="I959" s="11"/>
    </row>
    <row r="960" ht="13.5" customHeight="1">
      <c r="I960" s="11"/>
    </row>
    <row r="961" ht="13.5" customHeight="1">
      <c r="I961" s="11"/>
    </row>
    <row r="962" ht="13.5" customHeight="1">
      <c r="I962" s="11"/>
    </row>
    <row r="963" ht="13.5" customHeight="1">
      <c r="I963" s="11"/>
    </row>
    <row r="964" ht="13.5" customHeight="1">
      <c r="I964" s="11"/>
    </row>
    <row r="965" ht="13.5" customHeight="1">
      <c r="I965" s="11"/>
    </row>
    <row r="966" ht="13.5" customHeight="1">
      <c r="I966" s="11"/>
    </row>
    <row r="967" ht="13.5" customHeight="1">
      <c r="I967" s="11"/>
    </row>
    <row r="968" ht="13.5" customHeight="1">
      <c r="I968" s="11"/>
    </row>
    <row r="969" ht="13.5" customHeight="1">
      <c r="I969" s="11"/>
    </row>
    <row r="970" ht="13.5" customHeight="1">
      <c r="I970" s="11"/>
    </row>
    <row r="971" ht="13.5" customHeight="1">
      <c r="I971" s="11"/>
    </row>
    <row r="972" ht="13.5" customHeight="1">
      <c r="I972" s="11"/>
    </row>
    <row r="973" ht="13.5" customHeight="1">
      <c r="I973" s="11"/>
    </row>
    <row r="974" ht="13.5" customHeight="1">
      <c r="I974" s="11"/>
    </row>
    <row r="975" ht="13.5" customHeight="1">
      <c r="I975" s="11"/>
    </row>
    <row r="976" ht="13.5" customHeight="1">
      <c r="I976" s="11"/>
    </row>
    <row r="977" ht="13.5" customHeight="1">
      <c r="I977" s="11"/>
    </row>
    <row r="978" ht="13.5" customHeight="1">
      <c r="I978" s="11"/>
    </row>
    <row r="979" ht="13.5" customHeight="1">
      <c r="I979" s="11"/>
    </row>
    <row r="980" ht="13.5" customHeight="1">
      <c r="I980" s="11"/>
    </row>
    <row r="981" ht="13.5" customHeight="1">
      <c r="I981" s="11"/>
    </row>
    <row r="982" ht="13.5" customHeight="1">
      <c r="I982" s="11"/>
    </row>
    <row r="983" ht="13.5" customHeight="1">
      <c r="I983" s="11"/>
    </row>
    <row r="984" ht="13.5" customHeight="1">
      <c r="I984" s="11"/>
    </row>
    <row r="985" ht="13.5" customHeight="1">
      <c r="I985" s="11"/>
    </row>
    <row r="986" ht="13.5" customHeight="1">
      <c r="I986" s="11"/>
    </row>
    <row r="987" ht="13.5" customHeight="1">
      <c r="I987" s="11"/>
    </row>
    <row r="988" ht="13.5" customHeight="1">
      <c r="I988" s="11"/>
    </row>
    <row r="989" ht="13.5" customHeight="1">
      <c r="I989" s="11"/>
    </row>
    <row r="990" ht="13.5" customHeight="1">
      <c r="I990" s="11"/>
    </row>
    <row r="991" ht="13.5" customHeight="1">
      <c r="I991" s="11"/>
    </row>
    <row r="992" ht="13.5" customHeight="1">
      <c r="I992" s="11"/>
    </row>
    <row r="993" ht="13.5" customHeight="1">
      <c r="I993" s="11"/>
    </row>
    <row r="994" ht="13.5" customHeight="1">
      <c r="I994" s="11"/>
    </row>
    <row r="995" ht="13.5" customHeight="1">
      <c r="I995" s="11"/>
    </row>
    <row r="996" ht="13.5" customHeight="1">
      <c r="I996" s="11"/>
    </row>
    <row r="997" ht="13.5" customHeight="1">
      <c r="I997" s="11"/>
    </row>
    <row r="998" ht="13.5" customHeight="1">
      <c r="I998" s="11"/>
    </row>
    <row r="999" ht="13.5" customHeight="1">
      <c r="I999" s="11"/>
    </row>
    <row r="1000" ht="13.5" customHeight="1">
      <c r="I1000" s="11"/>
    </row>
  </sheetData>
  <autoFilter ref="$C$83:$K$95"/>
  <mergeCells count="13">
    <mergeCell ref="E9:H9"/>
    <mergeCell ref="E11:H11"/>
    <mergeCell ref="E49:H49"/>
    <mergeCell ref="E47:H47"/>
    <mergeCell ref="E74:H74"/>
    <mergeCell ref="E72:H72"/>
    <mergeCell ref="G1:H1"/>
    <mergeCell ref="L2:V2"/>
    <mergeCell ref="E51:H51"/>
    <mergeCell ref="J55:J56"/>
    <mergeCell ref="E7:H7"/>
    <mergeCell ref="E26:H26"/>
    <mergeCell ref="E76:H76"/>
  </mergeCells>
  <printOptions/>
  <pageMargins bottom="0.75" footer="0.0" header="0.0" left="0.7" right="0.7" top="0.75"/>
  <pageSetup orientation="landscape"/>
  <headerFooter>
    <oddFooter>&amp;CStrana &amp;P z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6.83" defaultRowHeight="15.0"/>
  <cols>
    <col customWidth="1" min="1" max="1" width="8.33"/>
    <col customWidth="1" min="2" max="2" width="1.67"/>
    <col customWidth="1" min="3" max="3" width="4.17"/>
    <col customWidth="1" min="4" max="4" width="4.33"/>
    <col customWidth="1" min="5" max="5" width="17.17"/>
    <col customWidth="1" min="6" max="6" width="75.0"/>
    <col customWidth="1" min="7" max="7" width="8.67"/>
    <col customWidth="1" min="8" max="8" width="11.17"/>
    <col customWidth="1" min="9" max="9" width="12.67"/>
    <col customWidth="1" min="10" max="10" width="23.5"/>
    <col customWidth="1" min="11" max="11" width="15.5"/>
    <col customWidth="1" min="12" max="12" width="8.0"/>
    <col customWidth="1" hidden="1" min="13" max="18" width="9.33"/>
    <col customWidth="1" hidden="1" min="19" max="19" width="8.17"/>
    <col customWidth="1" hidden="1" min="20" max="20" width="29.67"/>
    <col customWidth="1" hidden="1" min="21" max="21" width="16.33"/>
    <col customWidth="1" min="22" max="22" width="12.33"/>
    <col customWidth="1" min="23" max="23" width="16.33"/>
    <col customWidth="1" min="24" max="24" width="12.33"/>
    <col customWidth="1" min="25" max="25" width="15.0"/>
    <col customWidth="1" min="26" max="26" width="11.0"/>
    <col customWidth="1" min="27" max="27" width="15.0"/>
    <col customWidth="1" min="28" max="28" width="16.33"/>
    <col customWidth="1" min="29" max="29" width="11.0"/>
    <col customWidth="1" min="30" max="30" width="15.0"/>
    <col customWidth="1" min="31" max="31" width="16.33"/>
    <col customWidth="1" min="32" max="43" width="8.0"/>
    <col customWidth="1" hidden="1" min="44" max="65" width="9.33"/>
    <col customWidth="1" min="66" max="70" width="8.0"/>
  </cols>
  <sheetData>
    <row r="1" ht="21.75" customHeight="1">
      <c r="A1" s="1"/>
      <c r="B1" s="3"/>
      <c r="C1" s="3"/>
      <c r="D1" s="4" t="s">
        <v>1</v>
      </c>
      <c r="E1" s="3"/>
      <c r="F1" s="6" t="s">
        <v>3</v>
      </c>
      <c r="G1" s="7" t="s">
        <v>5</v>
      </c>
      <c r="H1" s="8"/>
      <c r="I1" s="3"/>
      <c r="J1" s="6" t="s">
        <v>6</v>
      </c>
      <c r="K1" s="4" t="s">
        <v>7</v>
      </c>
      <c r="L1" s="6" t="s">
        <v>8</v>
      </c>
      <c r="M1" s="6"/>
      <c r="N1" s="6"/>
      <c r="O1" s="6"/>
      <c r="P1" s="6"/>
      <c r="Q1" s="6"/>
      <c r="R1" s="6"/>
      <c r="S1" s="6"/>
      <c r="T1" s="6"/>
      <c r="U1" s="9"/>
      <c r="V1" s="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ht="36.75" customHeight="1">
      <c r="I2" s="11"/>
      <c r="L2" s="12"/>
      <c r="AT2" s="13" t="s">
        <v>153</v>
      </c>
    </row>
    <row r="3" ht="6.75" customHeight="1">
      <c r="B3" s="14"/>
      <c r="C3" s="15"/>
      <c r="D3" s="15"/>
      <c r="E3" s="15"/>
      <c r="F3" s="15"/>
      <c r="G3" s="15"/>
      <c r="H3" s="15"/>
      <c r="I3" s="15"/>
      <c r="J3" s="15"/>
      <c r="K3" s="16"/>
      <c r="AT3" s="13" t="s">
        <v>17</v>
      </c>
    </row>
    <row r="4" ht="36.75" customHeight="1">
      <c r="B4" s="17"/>
      <c r="C4" s="11"/>
      <c r="D4" s="18" t="s">
        <v>18</v>
      </c>
      <c r="E4" s="11"/>
      <c r="F4" s="11"/>
      <c r="G4" s="11"/>
      <c r="H4" s="11"/>
      <c r="I4" s="11"/>
      <c r="J4" s="11"/>
      <c r="K4" s="19"/>
      <c r="M4" s="20" t="s">
        <v>19</v>
      </c>
      <c r="AT4" s="13" t="s">
        <v>11</v>
      </c>
    </row>
    <row r="5" ht="6.75" customHeight="1">
      <c r="B5" s="17"/>
      <c r="C5" s="11"/>
      <c r="D5" s="11"/>
      <c r="E5" s="11"/>
      <c r="F5" s="11"/>
      <c r="G5" s="11"/>
      <c r="H5" s="11"/>
      <c r="I5" s="11"/>
      <c r="J5" s="11"/>
      <c r="K5" s="19"/>
    </row>
    <row r="6" ht="15.0" customHeight="1">
      <c r="B6" s="17"/>
      <c r="C6" s="11"/>
      <c r="D6" s="21" t="s">
        <v>20</v>
      </c>
      <c r="E6" s="11"/>
      <c r="F6" s="11"/>
      <c r="G6" s="11"/>
      <c r="H6" s="11"/>
      <c r="I6" s="11"/>
      <c r="J6" s="11"/>
      <c r="K6" s="19"/>
    </row>
    <row r="7" ht="16.5" customHeight="1">
      <c r="B7" s="17"/>
      <c r="C7" s="11"/>
      <c r="D7" s="11"/>
      <c r="E7" s="24" t="str">
        <f>'Rekapitulace stavby'!K6</f>
        <v>Přeložka kabelů podél koryta Rokytky, S - 142388</v>
      </c>
      <c r="I7" s="11"/>
      <c r="J7" s="11"/>
      <c r="K7" s="19"/>
    </row>
    <row r="8" ht="15.0" customHeight="1">
      <c r="B8" s="17"/>
      <c r="C8" s="11"/>
      <c r="D8" s="21" t="s">
        <v>28</v>
      </c>
      <c r="E8" s="11"/>
      <c r="F8" s="11"/>
      <c r="G8" s="11"/>
      <c r="H8" s="11"/>
      <c r="I8" s="11"/>
      <c r="J8" s="11"/>
      <c r="K8" s="19"/>
    </row>
    <row r="9" ht="16.5" customHeight="1">
      <c r="A9" s="27"/>
      <c r="B9" s="29"/>
      <c r="C9" s="27"/>
      <c r="D9" s="27"/>
      <c r="E9" s="24" t="s">
        <v>246</v>
      </c>
      <c r="I9" s="27"/>
      <c r="J9" s="27"/>
      <c r="K9" s="31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</row>
    <row r="10" ht="15.0" customHeight="1">
      <c r="A10" s="27"/>
      <c r="B10" s="29"/>
      <c r="C10" s="27"/>
      <c r="D10" s="21" t="s">
        <v>37</v>
      </c>
      <c r="E10" s="27"/>
      <c r="F10" s="27"/>
      <c r="G10" s="27"/>
      <c r="H10" s="27"/>
      <c r="I10" s="27"/>
      <c r="J10" s="27"/>
      <c r="K10" s="31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</row>
    <row r="11" ht="36.75" customHeight="1">
      <c r="A11" s="27"/>
      <c r="B11" s="29"/>
      <c r="C11" s="27"/>
      <c r="D11" s="27"/>
      <c r="E11" s="32" t="s">
        <v>419</v>
      </c>
      <c r="I11" s="27"/>
      <c r="J11" s="27"/>
      <c r="K11" s="3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</row>
    <row r="12" ht="13.5" customHeight="1">
      <c r="A12" s="27"/>
      <c r="B12" s="29"/>
      <c r="C12" s="27"/>
      <c r="D12" s="27"/>
      <c r="E12" s="27"/>
      <c r="F12" s="27"/>
      <c r="G12" s="27"/>
      <c r="H12" s="27"/>
      <c r="I12" s="27"/>
      <c r="J12" s="27"/>
      <c r="K12" s="31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ht="14.25" customHeight="1">
      <c r="A13" s="27"/>
      <c r="B13" s="29"/>
      <c r="C13" s="27"/>
      <c r="D13" s="21" t="s">
        <v>33</v>
      </c>
      <c r="E13" s="27"/>
      <c r="F13" s="25" t="s">
        <v>34</v>
      </c>
      <c r="G13" s="27"/>
      <c r="H13" s="27"/>
      <c r="I13" s="21" t="s">
        <v>35</v>
      </c>
      <c r="J13" s="25" t="s">
        <v>34</v>
      </c>
      <c r="K13" s="31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</row>
    <row r="14" ht="14.25" customHeight="1">
      <c r="A14" s="27"/>
      <c r="B14" s="29"/>
      <c r="C14" s="27"/>
      <c r="D14" s="21" t="s">
        <v>38</v>
      </c>
      <c r="E14" s="27"/>
      <c r="F14" s="25" t="s">
        <v>39</v>
      </c>
      <c r="G14" s="27"/>
      <c r="H14" s="27"/>
      <c r="I14" s="21" t="s">
        <v>40</v>
      </c>
      <c r="J14" s="34" t="str">
        <f>'Rekapitulace stavby'!AN8</f>
        <v>29. 8. 2018</v>
      </c>
      <c r="K14" s="31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</row>
    <row r="15" ht="10.5" customHeight="1">
      <c r="A15" s="27"/>
      <c r="B15" s="29"/>
      <c r="C15" s="27"/>
      <c r="D15" s="27"/>
      <c r="E15" s="27"/>
      <c r="F15" s="27"/>
      <c r="G15" s="27"/>
      <c r="H15" s="27"/>
      <c r="I15" s="27"/>
      <c r="J15" s="27"/>
      <c r="K15" s="31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</row>
    <row r="16" ht="14.25" customHeight="1">
      <c r="A16" s="27"/>
      <c r="B16" s="29"/>
      <c r="C16" s="27"/>
      <c r="D16" s="21" t="s">
        <v>46</v>
      </c>
      <c r="E16" s="27"/>
      <c r="F16" s="27"/>
      <c r="G16" s="27"/>
      <c r="H16" s="27"/>
      <c r="I16" s="21" t="s">
        <v>47</v>
      </c>
      <c r="J16" s="25" t="s">
        <v>48</v>
      </c>
      <c r="K16" s="31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</row>
    <row r="17" ht="18.0" customHeight="1">
      <c r="A17" s="27"/>
      <c r="B17" s="29"/>
      <c r="C17" s="27"/>
      <c r="D17" s="27"/>
      <c r="E17" s="25" t="s">
        <v>49</v>
      </c>
      <c r="F17" s="27"/>
      <c r="G17" s="27"/>
      <c r="H17" s="27"/>
      <c r="I17" s="21" t="s">
        <v>50</v>
      </c>
      <c r="J17" s="25" t="s">
        <v>34</v>
      </c>
      <c r="K17" s="31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ht="6.75" customHeight="1">
      <c r="A18" s="27"/>
      <c r="B18" s="29"/>
      <c r="C18" s="27"/>
      <c r="D18" s="27"/>
      <c r="E18" s="27"/>
      <c r="F18" s="27"/>
      <c r="G18" s="27"/>
      <c r="H18" s="27"/>
      <c r="I18" s="27"/>
      <c r="J18" s="27"/>
      <c r="K18" s="31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</row>
    <row r="19" ht="14.25" customHeight="1">
      <c r="A19" s="27"/>
      <c r="B19" s="29"/>
      <c r="C19" s="27"/>
      <c r="D19" s="21" t="s">
        <v>51</v>
      </c>
      <c r="E19" s="27"/>
      <c r="F19" s="27"/>
      <c r="G19" s="27"/>
      <c r="H19" s="27"/>
      <c r="I19" s="21" t="s">
        <v>47</v>
      </c>
      <c r="J19" s="25" t="str">
        <f>IF('Rekapitulace stavby'!AN13="Vyplň údaj","",IF('Rekapitulace stavby'!AN13="","",'Rekapitulace stavby'!AN13))</f>
        <v/>
      </c>
      <c r="K19" s="31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</row>
    <row r="20" ht="18.0" customHeight="1">
      <c r="A20" s="27"/>
      <c r="B20" s="29"/>
      <c r="C20" s="27"/>
      <c r="D20" s="27"/>
      <c r="E20" s="25" t="str">
        <f>IF('Rekapitulace stavby'!E14="Vyplň údaj","",IF('Rekapitulace stavby'!E14="","",'Rekapitulace stavby'!E14))</f>
        <v/>
      </c>
      <c r="F20" s="27"/>
      <c r="G20" s="27"/>
      <c r="H20" s="27"/>
      <c r="I20" s="21" t="s">
        <v>50</v>
      </c>
      <c r="J20" s="25" t="str">
        <f>IF('Rekapitulace stavby'!AN14="Vyplň údaj","",IF('Rekapitulace stavby'!AN14="","",'Rekapitulace stavby'!AN14))</f>
        <v/>
      </c>
      <c r="K20" s="31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</row>
    <row r="21" ht="6.75" customHeight="1">
      <c r="A21" s="27"/>
      <c r="B21" s="29"/>
      <c r="C21" s="27"/>
      <c r="D21" s="27"/>
      <c r="E21" s="27"/>
      <c r="F21" s="27"/>
      <c r="G21" s="27"/>
      <c r="H21" s="27"/>
      <c r="I21" s="27"/>
      <c r="J21" s="27"/>
      <c r="K21" s="31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</row>
    <row r="22" ht="14.25" customHeight="1">
      <c r="A22" s="27"/>
      <c r="B22" s="29"/>
      <c r="C22" s="27"/>
      <c r="D22" s="21" t="s">
        <v>53</v>
      </c>
      <c r="E22" s="27"/>
      <c r="F22" s="27"/>
      <c r="G22" s="27"/>
      <c r="H22" s="27"/>
      <c r="I22" s="21" t="s">
        <v>47</v>
      </c>
      <c r="J22" s="25" t="s">
        <v>54</v>
      </c>
      <c r="K22" s="31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</row>
    <row r="23" ht="18.0" customHeight="1">
      <c r="A23" s="27"/>
      <c r="B23" s="29"/>
      <c r="C23" s="27"/>
      <c r="D23" s="27"/>
      <c r="E23" s="25" t="s">
        <v>55</v>
      </c>
      <c r="F23" s="27"/>
      <c r="G23" s="27"/>
      <c r="H23" s="27"/>
      <c r="I23" s="21" t="s">
        <v>50</v>
      </c>
      <c r="J23" s="25" t="s">
        <v>34</v>
      </c>
      <c r="K23" s="31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</row>
    <row r="24" ht="6.75" customHeight="1">
      <c r="A24" s="27"/>
      <c r="B24" s="29"/>
      <c r="C24" s="27"/>
      <c r="D24" s="27"/>
      <c r="E24" s="27"/>
      <c r="F24" s="27"/>
      <c r="G24" s="27"/>
      <c r="H24" s="27"/>
      <c r="I24" s="27"/>
      <c r="J24" s="27"/>
      <c r="K24" s="31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</row>
    <row r="25" ht="14.25" customHeight="1">
      <c r="A25" s="27"/>
      <c r="B25" s="29"/>
      <c r="C25" s="27"/>
      <c r="D25" s="21" t="s">
        <v>57</v>
      </c>
      <c r="E25" s="27"/>
      <c r="F25" s="27"/>
      <c r="G25" s="27"/>
      <c r="H25" s="27"/>
      <c r="I25" s="27"/>
      <c r="J25" s="27"/>
      <c r="K25" s="31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</row>
    <row r="26" ht="16.5" customHeight="1">
      <c r="A26" s="39"/>
      <c r="B26" s="40"/>
      <c r="C26" s="39"/>
      <c r="D26" s="39"/>
      <c r="E26" s="38" t="s">
        <v>34</v>
      </c>
      <c r="I26" s="39"/>
      <c r="J26" s="39"/>
      <c r="K26" s="42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</row>
    <row r="27" ht="6.75" customHeight="1">
      <c r="A27" s="27"/>
      <c r="B27" s="29"/>
      <c r="C27" s="27"/>
      <c r="D27" s="27"/>
      <c r="E27" s="27"/>
      <c r="F27" s="27"/>
      <c r="G27" s="27"/>
      <c r="H27" s="27"/>
      <c r="I27" s="27"/>
      <c r="J27" s="27"/>
      <c r="K27" s="31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</row>
    <row r="28" ht="6.75" customHeight="1">
      <c r="A28" s="27"/>
      <c r="B28" s="29"/>
      <c r="C28" s="27"/>
      <c r="D28" s="45"/>
      <c r="E28" s="45"/>
      <c r="F28" s="45"/>
      <c r="G28" s="45"/>
      <c r="H28" s="45"/>
      <c r="I28" s="45"/>
      <c r="J28" s="45"/>
      <c r="K28" s="4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</row>
    <row r="29" ht="24.75" customHeight="1">
      <c r="A29" s="27"/>
      <c r="B29" s="29"/>
      <c r="C29" s="27"/>
      <c r="D29" s="49" t="s">
        <v>58</v>
      </c>
      <c r="E29" s="27"/>
      <c r="F29" s="27"/>
      <c r="G29" s="27"/>
      <c r="H29" s="27"/>
      <c r="I29" s="27"/>
      <c r="J29" s="50">
        <f>ROUND(J85,0)</f>
        <v>0</v>
      </c>
      <c r="K29" s="31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</row>
    <row r="30" ht="6.75" customHeight="1">
      <c r="A30" s="27"/>
      <c r="B30" s="29"/>
      <c r="C30" s="27"/>
      <c r="D30" s="45"/>
      <c r="E30" s="45"/>
      <c r="F30" s="45"/>
      <c r="G30" s="45"/>
      <c r="H30" s="45"/>
      <c r="I30" s="45"/>
      <c r="J30" s="45"/>
      <c r="K30" s="4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</row>
    <row r="31" ht="14.25" customHeight="1">
      <c r="A31" s="27"/>
      <c r="B31" s="29"/>
      <c r="C31" s="27"/>
      <c r="D31" s="27"/>
      <c r="E31" s="27"/>
      <c r="F31" s="51" t="s">
        <v>60</v>
      </c>
      <c r="G31" s="27"/>
      <c r="H31" s="27"/>
      <c r="I31" s="51" t="s">
        <v>59</v>
      </c>
      <c r="J31" s="51" t="s">
        <v>61</v>
      </c>
      <c r="K31" s="31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</row>
    <row r="32" ht="14.25" customHeight="1">
      <c r="A32" s="27"/>
      <c r="B32" s="29"/>
      <c r="C32" s="27"/>
      <c r="D32" s="53" t="s">
        <v>62</v>
      </c>
      <c r="E32" s="53" t="s">
        <v>63</v>
      </c>
      <c r="F32" s="55">
        <f>ROUND(SUM(BE85:BE92),0)</f>
        <v>0</v>
      </c>
      <c r="G32" s="27"/>
      <c r="H32" s="27"/>
      <c r="I32" s="57">
        <v>0.21</v>
      </c>
      <c r="J32" s="55">
        <f>ROUND(ROUND((SUM(BE85:BE92)),0)*I32,0)</f>
        <v>0</v>
      </c>
      <c r="K32" s="31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</row>
    <row r="33" ht="14.25" customHeight="1">
      <c r="A33" s="27"/>
      <c r="B33" s="29"/>
      <c r="C33" s="27"/>
      <c r="D33" s="27"/>
      <c r="E33" s="53" t="s">
        <v>64</v>
      </c>
      <c r="F33" s="55">
        <f>ROUND(SUM(BF85:BF92),0)</f>
        <v>0</v>
      </c>
      <c r="G33" s="27"/>
      <c r="H33" s="27"/>
      <c r="I33" s="57">
        <v>0.15</v>
      </c>
      <c r="J33" s="55">
        <f>ROUND(ROUND((SUM(BF85:BF92)),0)*I33,0)</f>
        <v>0</v>
      </c>
      <c r="K33" s="31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</row>
    <row r="34" ht="14.25" hidden="1" customHeight="1">
      <c r="A34" s="27"/>
      <c r="B34" s="29"/>
      <c r="C34" s="27"/>
      <c r="D34" s="27"/>
      <c r="E34" s="53" t="s">
        <v>65</v>
      </c>
      <c r="F34" s="55">
        <f>ROUND(SUM(BG85:BG92),0)</f>
        <v>0</v>
      </c>
      <c r="G34" s="27"/>
      <c r="H34" s="27"/>
      <c r="I34" s="57">
        <v>0.21</v>
      </c>
      <c r="J34" s="55">
        <v>0.0</v>
      </c>
      <c r="K34" s="31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</row>
    <row r="35" ht="14.25" hidden="1" customHeight="1">
      <c r="A35" s="27"/>
      <c r="B35" s="29"/>
      <c r="C35" s="27"/>
      <c r="D35" s="27"/>
      <c r="E35" s="53" t="s">
        <v>66</v>
      </c>
      <c r="F35" s="55">
        <f>ROUND(SUM(BH85:BH92),0)</f>
        <v>0</v>
      </c>
      <c r="G35" s="27"/>
      <c r="H35" s="27"/>
      <c r="I35" s="57">
        <v>0.15</v>
      </c>
      <c r="J35" s="55">
        <v>0.0</v>
      </c>
      <c r="K35" s="31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ht="14.25" hidden="1" customHeight="1">
      <c r="A36" s="27"/>
      <c r="B36" s="29"/>
      <c r="C36" s="27"/>
      <c r="D36" s="27"/>
      <c r="E36" s="53" t="s">
        <v>67</v>
      </c>
      <c r="F36" s="55">
        <f>ROUND(SUM(BI85:BI92),0)</f>
        <v>0</v>
      </c>
      <c r="G36" s="27"/>
      <c r="H36" s="27"/>
      <c r="I36" s="57">
        <v>0.0</v>
      </c>
      <c r="J36" s="55">
        <v>0.0</v>
      </c>
      <c r="K36" s="31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6.75" customHeight="1">
      <c r="A37" s="27"/>
      <c r="B37" s="29"/>
      <c r="C37" s="27"/>
      <c r="D37" s="27"/>
      <c r="E37" s="27"/>
      <c r="F37" s="27"/>
      <c r="G37" s="27"/>
      <c r="H37" s="27"/>
      <c r="I37" s="27"/>
      <c r="J37" s="27"/>
      <c r="K37" s="31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</row>
    <row r="38" ht="24.75" customHeight="1">
      <c r="A38" s="27"/>
      <c r="B38" s="29"/>
      <c r="C38" s="60"/>
      <c r="D38" s="61" t="s">
        <v>68</v>
      </c>
      <c r="E38" s="62"/>
      <c r="F38" s="62"/>
      <c r="G38" s="63" t="s">
        <v>69</v>
      </c>
      <c r="H38" s="64" t="s">
        <v>70</v>
      </c>
      <c r="I38" s="62"/>
      <c r="J38" s="65">
        <f>SUM(J29:J36)</f>
        <v>0</v>
      </c>
      <c r="K38" s="6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</row>
    <row r="39" ht="14.25" customHeight="1">
      <c r="A39" s="27"/>
      <c r="B39" s="69"/>
      <c r="C39" s="70"/>
      <c r="D39" s="70"/>
      <c r="E39" s="70"/>
      <c r="F39" s="70"/>
      <c r="G39" s="70"/>
      <c r="H39" s="70"/>
      <c r="I39" s="70"/>
      <c r="J39" s="70"/>
      <c r="K39" s="72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</row>
    <row r="40" ht="13.5" customHeight="1">
      <c r="I40" s="11"/>
    </row>
    <row r="41" ht="13.5" customHeight="1">
      <c r="I41" s="11"/>
    </row>
    <row r="42" ht="13.5" customHeight="1">
      <c r="I42" s="11"/>
    </row>
    <row r="43" ht="6.75" customHeight="1">
      <c r="A43" s="27"/>
      <c r="B43" s="74"/>
      <c r="C43" s="76"/>
      <c r="D43" s="76"/>
      <c r="E43" s="76"/>
      <c r="F43" s="76"/>
      <c r="G43" s="76"/>
      <c r="H43" s="76"/>
      <c r="I43" s="76"/>
      <c r="J43" s="76"/>
      <c r="K43" s="78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</row>
    <row r="44" ht="36.75" customHeight="1">
      <c r="A44" s="27"/>
      <c r="B44" s="29"/>
      <c r="C44" s="18" t="s">
        <v>71</v>
      </c>
      <c r="D44" s="27"/>
      <c r="E44" s="27"/>
      <c r="F44" s="27"/>
      <c r="G44" s="27"/>
      <c r="H44" s="27"/>
      <c r="I44" s="27"/>
      <c r="J44" s="27"/>
      <c r="K44" s="31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</row>
    <row r="45" ht="6.75" customHeight="1">
      <c r="A45" s="27"/>
      <c r="B45" s="29"/>
      <c r="C45" s="27"/>
      <c r="D45" s="27"/>
      <c r="E45" s="27"/>
      <c r="F45" s="27"/>
      <c r="G45" s="27"/>
      <c r="H45" s="27"/>
      <c r="I45" s="27"/>
      <c r="J45" s="27"/>
      <c r="K45" s="31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</row>
    <row r="46" ht="14.25" customHeight="1">
      <c r="A46" s="27"/>
      <c r="B46" s="29"/>
      <c r="C46" s="21" t="s">
        <v>20</v>
      </c>
      <c r="D46" s="27"/>
      <c r="E46" s="27"/>
      <c r="F46" s="27"/>
      <c r="G46" s="27"/>
      <c r="H46" s="27"/>
      <c r="I46" s="27"/>
      <c r="J46" s="27"/>
      <c r="K46" s="31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</row>
    <row r="47" ht="16.5" customHeight="1">
      <c r="A47" s="27"/>
      <c r="B47" s="29"/>
      <c r="C47" s="27"/>
      <c r="D47" s="27"/>
      <c r="E47" s="24" t="str">
        <f>E7</f>
        <v>Přeložka kabelů podél koryta Rokytky, S - 142388</v>
      </c>
      <c r="I47" s="27"/>
      <c r="J47" s="27"/>
      <c r="K47" s="31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</row>
    <row r="48" ht="15.0" customHeight="1">
      <c r="B48" s="17"/>
      <c r="C48" s="21" t="s">
        <v>28</v>
      </c>
      <c r="D48" s="11"/>
      <c r="E48" s="11"/>
      <c r="F48" s="11"/>
      <c r="G48" s="11"/>
      <c r="H48" s="11"/>
      <c r="I48" s="11"/>
      <c r="J48" s="11"/>
      <c r="K48" s="19"/>
    </row>
    <row r="49" ht="16.5" customHeight="1">
      <c r="A49" s="27"/>
      <c r="B49" s="29"/>
      <c r="C49" s="27"/>
      <c r="D49" s="27"/>
      <c r="E49" s="24" t="s">
        <v>246</v>
      </c>
      <c r="I49" s="27"/>
      <c r="J49" s="27"/>
      <c r="K49" s="31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</row>
    <row r="50" ht="14.25" customHeight="1">
      <c r="A50" s="27"/>
      <c r="B50" s="29"/>
      <c r="C50" s="21" t="s">
        <v>37</v>
      </c>
      <c r="D50" s="27"/>
      <c r="E50" s="27"/>
      <c r="F50" s="27"/>
      <c r="G50" s="27"/>
      <c r="H50" s="27"/>
      <c r="I50" s="27"/>
      <c r="J50" s="27"/>
      <c r="K50" s="31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</row>
    <row r="51" ht="17.25" customHeight="1">
      <c r="A51" s="27"/>
      <c r="B51" s="29"/>
      <c r="C51" s="27"/>
      <c r="D51" s="27"/>
      <c r="E51" s="32" t="str">
        <f>E11</f>
        <v>961/OST - Ostatní náklady</v>
      </c>
      <c r="I51" s="27"/>
      <c r="J51" s="27"/>
      <c r="K51" s="31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</row>
    <row r="52" ht="6.75" customHeight="1">
      <c r="A52" s="27"/>
      <c r="B52" s="29"/>
      <c r="C52" s="27"/>
      <c r="D52" s="27"/>
      <c r="E52" s="27"/>
      <c r="F52" s="27"/>
      <c r="G52" s="27"/>
      <c r="H52" s="27"/>
      <c r="I52" s="27"/>
      <c r="J52" s="27"/>
      <c r="K52" s="31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</row>
    <row r="53" ht="18.0" customHeight="1">
      <c r="A53" s="27"/>
      <c r="B53" s="29"/>
      <c r="C53" s="21" t="s">
        <v>38</v>
      </c>
      <c r="D53" s="27"/>
      <c r="E53" s="27"/>
      <c r="F53" s="25" t="str">
        <f>F14</f>
        <v>Praha 9 - Kyje</v>
      </c>
      <c r="G53" s="27"/>
      <c r="H53" s="27"/>
      <c r="I53" s="21" t="s">
        <v>40</v>
      </c>
      <c r="J53" s="34" t="str">
        <f>IF(J14="","",J14)</f>
        <v>29. 8. 2018</v>
      </c>
      <c r="K53" s="31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</row>
    <row r="54" ht="6.75" customHeight="1">
      <c r="A54" s="27"/>
      <c r="B54" s="29"/>
      <c r="C54" s="27"/>
      <c r="D54" s="27"/>
      <c r="E54" s="27"/>
      <c r="F54" s="27"/>
      <c r="G54" s="27"/>
      <c r="H54" s="27"/>
      <c r="I54" s="27"/>
      <c r="J54" s="27"/>
      <c r="K54" s="31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</row>
    <row r="55" ht="15.0" customHeight="1">
      <c r="A55" s="27"/>
      <c r="B55" s="29"/>
      <c r="C55" s="21" t="s">
        <v>46</v>
      </c>
      <c r="D55" s="27"/>
      <c r="E55" s="27"/>
      <c r="F55" s="25" t="str">
        <f>E17</f>
        <v>Hlavní město Praha, Mariánské náměstí 2, 110 00 P1</v>
      </c>
      <c r="G55" s="27"/>
      <c r="H55" s="27"/>
      <c r="I55" s="21" t="s">
        <v>53</v>
      </c>
      <c r="J55" s="38" t="str">
        <f>E23</f>
        <v>VOLTCOM, spol. s r.o.</v>
      </c>
      <c r="K55" s="31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</row>
    <row r="56" ht="14.25" customHeight="1">
      <c r="A56" s="27"/>
      <c r="B56" s="29"/>
      <c r="C56" s="21" t="s">
        <v>51</v>
      </c>
      <c r="D56" s="27"/>
      <c r="E56" s="27"/>
      <c r="F56" s="25" t="str">
        <f>IF(E20="","",E20)</f>
        <v/>
      </c>
      <c r="G56" s="27"/>
      <c r="H56" s="27"/>
      <c r="I56" s="27"/>
      <c r="K56" s="31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</row>
    <row r="57" ht="9.75" customHeight="1">
      <c r="A57" s="27"/>
      <c r="B57" s="29"/>
      <c r="C57" s="27"/>
      <c r="D57" s="27"/>
      <c r="E57" s="27"/>
      <c r="F57" s="27"/>
      <c r="G57" s="27"/>
      <c r="H57" s="27"/>
      <c r="I57" s="27"/>
      <c r="J57" s="27"/>
      <c r="K57" s="31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</row>
    <row r="58" ht="29.25" customHeight="1">
      <c r="A58" s="27"/>
      <c r="B58" s="29"/>
      <c r="C58" s="84" t="s">
        <v>73</v>
      </c>
      <c r="D58" s="60"/>
      <c r="E58" s="60"/>
      <c r="F58" s="60"/>
      <c r="G58" s="60"/>
      <c r="H58" s="60"/>
      <c r="I58" s="60"/>
      <c r="J58" s="86" t="s">
        <v>74</v>
      </c>
      <c r="K58" s="7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</row>
    <row r="59" ht="9.75" customHeight="1">
      <c r="A59" s="27"/>
      <c r="B59" s="29"/>
      <c r="C59" s="27"/>
      <c r="D59" s="27"/>
      <c r="E59" s="27"/>
      <c r="F59" s="27"/>
      <c r="G59" s="27"/>
      <c r="H59" s="27"/>
      <c r="I59" s="27"/>
      <c r="J59" s="27"/>
      <c r="K59" s="31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</row>
    <row r="60" ht="29.25" customHeight="1">
      <c r="A60" s="27"/>
      <c r="B60" s="29"/>
      <c r="C60" s="87" t="s">
        <v>75</v>
      </c>
      <c r="D60" s="27"/>
      <c r="E60" s="27"/>
      <c r="F60" s="27"/>
      <c r="G60" s="27"/>
      <c r="H60" s="27"/>
      <c r="I60" s="27"/>
      <c r="J60" s="50">
        <f t="shared" ref="J60:J62" si="1">J85</f>
        <v>0</v>
      </c>
      <c r="K60" s="31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13" t="s">
        <v>76</v>
      </c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</row>
    <row r="61" ht="24.75" customHeight="1">
      <c r="A61" s="88"/>
      <c r="B61" s="89"/>
      <c r="C61" s="88"/>
      <c r="D61" s="90" t="s">
        <v>78</v>
      </c>
      <c r="E61" s="92"/>
      <c r="F61" s="92"/>
      <c r="G61" s="92"/>
      <c r="H61" s="92"/>
      <c r="I61" s="92"/>
      <c r="J61" s="94">
        <f t="shared" si="1"/>
        <v>0</v>
      </c>
      <c r="K61" s="96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</row>
    <row r="62" ht="19.5" customHeight="1">
      <c r="A62" s="98"/>
      <c r="B62" s="100"/>
      <c r="C62" s="98"/>
      <c r="D62" s="101" t="s">
        <v>80</v>
      </c>
      <c r="E62" s="103"/>
      <c r="F62" s="103"/>
      <c r="G62" s="103"/>
      <c r="H62" s="103"/>
      <c r="I62" s="103"/>
      <c r="J62" s="105">
        <f t="shared" si="1"/>
        <v>0</v>
      </c>
      <c r="K62" s="107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</row>
    <row r="63" ht="24.75" customHeight="1">
      <c r="A63" s="88"/>
      <c r="B63" s="89"/>
      <c r="C63" s="88"/>
      <c r="D63" s="90" t="s">
        <v>97</v>
      </c>
      <c r="E63" s="92"/>
      <c r="F63" s="92"/>
      <c r="G63" s="92"/>
      <c r="H63" s="92"/>
      <c r="I63" s="92"/>
      <c r="J63" s="94">
        <f>J89</f>
        <v>0</v>
      </c>
      <c r="K63" s="96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</row>
    <row r="64" ht="21.75" customHeight="1">
      <c r="A64" s="27"/>
      <c r="B64" s="29"/>
      <c r="C64" s="27"/>
      <c r="D64" s="27"/>
      <c r="E64" s="27"/>
      <c r="F64" s="27"/>
      <c r="G64" s="27"/>
      <c r="H64" s="27"/>
      <c r="I64" s="27"/>
      <c r="J64" s="27"/>
      <c r="K64" s="31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ht="6.75" customHeight="1">
      <c r="A65" s="27"/>
      <c r="B65" s="69"/>
      <c r="C65" s="70"/>
      <c r="D65" s="70"/>
      <c r="E65" s="70"/>
      <c r="F65" s="70"/>
      <c r="G65" s="70"/>
      <c r="H65" s="70"/>
      <c r="I65" s="70"/>
      <c r="J65" s="70"/>
      <c r="K65" s="72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</row>
    <row r="66" ht="13.5" customHeight="1">
      <c r="I66" s="11"/>
    </row>
    <row r="67" ht="13.5" customHeight="1">
      <c r="I67" s="11"/>
    </row>
    <row r="68" ht="13.5" customHeight="1">
      <c r="I68" s="11"/>
    </row>
    <row r="69" ht="6.75" customHeight="1">
      <c r="A69" s="27"/>
      <c r="B69" s="74"/>
      <c r="C69" s="76"/>
      <c r="D69" s="76"/>
      <c r="E69" s="76"/>
      <c r="F69" s="76"/>
      <c r="G69" s="76"/>
      <c r="H69" s="76"/>
      <c r="I69" s="76"/>
      <c r="J69" s="76"/>
      <c r="K69" s="76"/>
      <c r="L69" s="29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</row>
    <row r="70" ht="36.75" customHeight="1">
      <c r="A70" s="27"/>
      <c r="B70" s="29"/>
      <c r="C70" s="18" t="s">
        <v>103</v>
      </c>
      <c r="D70" s="27"/>
      <c r="E70" s="27"/>
      <c r="F70" s="27"/>
      <c r="G70" s="27"/>
      <c r="H70" s="27"/>
      <c r="I70" s="27"/>
      <c r="J70" s="27"/>
      <c r="K70" s="27"/>
      <c r="L70" s="29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</row>
    <row r="71" ht="6.75" customHeight="1">
      <c r="A71" s="27"/>
      <c r="B71" s="29"/>
      <c r="C71" s="27"/>
      <c r="D71" s="27"/>
      <c r="E71" s="27"/>
      <c r="F71" s="27"/>
      <c r="G71" s="27"/>
      <c r="H71" s="27"/>
      <c r="I71" s="27"/>
      <c r="J71" s="27"/>
      <c r="K71" s="27"/>
      <c r="L71" s="29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</row>
    <row r="72" ht="14.25" customHeight="1">
      <c r="A72" s="27"/>
      <c r="B72" s="29"/>
      <c r="C72" s="21" t="s">
        <v>20</v>
      </c>
      <c r="D72" s="27"/>
      <c r="E72" s="27"/>
      <c r="F72" s="27"/>
      <c r="G72" s="27"/>
      <c r="H72" s="27"/>
      <c r="I72" s="27"/>
      <c r="J72" s="27"/>
      <c r="K72" s="27"/>
      <c r="L72" s="29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</row>
    <row r="73" ht="16.5" customHeight="1">
      <c r="A73" s="27"/>
      <c r="B73" s="29"/>
      <c r="C73" s="27"/>
      <c r="D73" s="27"/>
      <c r="E73" s="24" t="str">
        <f>E7</f>
        <v>Přeložka kabelů podél koryta Rokytky, S - 142388</v>
      </c>
      <c r="I73" s="27"/>
      <c r="J73" s="27"/>
      <c r="K73" s="27"/>
      <c r="L73" s="29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</row>
    <row r="74" ht="15.0" customHeight="1">
      <c r="B74" s="17"/>
      <c r="C74" s="21" t="s">
        <v>28</v>
      </c>
      <c r="D74" s="11"/>
      <c r="E74" s="11"/>
      <c r="F74" s="11"/>
      <c r="G74" s="11"/>
      <c r="H74" s="11"/>
      <c r="I74" s="11"/>
      <c r="J74" s="11"/>
      <c r="K74" s="11"/>
      <c r="L74" s="17"/>
    </row>
    <row r="75" ht="16.5" customHeight="1">
      <c r="A75" s="27"/>
      <c r="B75" s="29"/>
      <c r="C75" s="27"/>
      <c r="D75" s="27"/>
      <c r="E75" s="24" t="s">
        <v>246</v>
      </c>
      <c r="I75" s="27"/>
      <c r="J75" s="27"/>
      <c r="K75" s="27"/>
      <c r="L75" s="29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ht="14.25" customHeight="1">
      <c r="A76" s="27"/>
      <c r="B76" s="29"/>
      <c r="C76" s="21" t="s">
        <v>37</v>
      </c>
      <c r="D76" s="27"/>
      <c r="E76" s="27"/>
      <c r="F76" s="27"/>
      <c r="G76" s="27"/>
      <c r="H76" s="27"/>
      <c r="I76" s="27"/>
      <c r="J76" s="27"/>
      <c r="K76" s="27"/>
      <c r="L76" s="29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</row>
    <row r="77" ht="17.25" customHeight="1">
      <c r="A77" s="27"/>
      <c r="B77" s="29"/>
      <c r="C77" s="27"/>
      <c r="D77" s="27"/>
      <c r="E77" s="32" t="str">
        <f>E11</f>
        <v>961/OST - Ostatní náklady</v>
      </c>
      <c r="I77" s="27"/>
      <c r="J77" s="27"/>
      <c r="K77" s="27"/>
      <c r="L77" s="29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</row>
    <row r="78" ht="6.75" customHeight="1">
      <c r="A78" s="27"/>
      <c r="B78" s="29"/>
      <c r="C78" s="27"/>
      <c r="D78" s="27"/>
      <c r="E78" s="27"/>
      <c r="F78" s="27"/>
      <c r="G78" s="27"/>
      <c r="H78" s="27"/>
      <c r="I78" s="27"/>
      <c r="J78" s="27"/>
      <c r="K78" s="27"/>
      <c r="L78" s="29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</row>
    <row r="79" ht="18.0" customHeight="1">
      <c r="A79" s="27"/>
      <c r="B79" s="29"/>
      <c r="C79" s="21" t="s">
        <v>38</v>
      </c>
      <c r="D79" s="27"/>
      <c r="E79" s="27"/>
      <c r="F79" s="25" t="str">
        <f>F14</f>
        <v>Praha 9 - Kyje</v>
      </c>
      <c r="G79" s="27"/>
      <c r="H79" s="27"/>
      <c r="I79" s="21" t="s">
        <v>40</v>
      </c>
      <c r="J79" s="34" t="str">
        <f>IF(J14="","",J14)</f>
        <v>29. 8. 2018</v>
      </c>
      <c r="K79" s="27"/>
      <c r="L79" s="29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</row>
    <row r="80" ht="6.75" customHeight="1">
      <c r="A80" s="27"/>
      <c r="B80" s="29"/>
      <c r="C80" s="27"/>
      <c r="D80" s="27"/>
      <c r="E80" s="27"/>
      <c r="F80" s="27"/>
      <c r="G80" s="27"/>
      <c r="H80" s="27"/>
      <c r="I80" s="27"/>
      <c r="J80" s="27"/>
      <c r="K80" s="27"/>
      <c r="L80" s="29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</row>
    <row r="81" ht="15.0" customHeight="1">
      <c r="A81" s="27"/>
      <c r="B81" s="29"/>
      <c r="C81" s="21" t="s">
        <v>46</v>
      </c>
      <c r="D81" s="27"/>
      <c r="E81" s="27"/>
      <c r="F81" s="25" t="str">
        <f>E17</f>
        <v>Hlavní město Praha, Mariánské náměstí 2, 110 00 P1</v>
      </c>
      <c r="G81" s="27"/>
      <c r="H81" s="27"/>
      <c r="I81" s="21" t="s">
        <v>53</v>
      </c>
      <c r="J81" s="25" t="str">
        <f>E23</f>
        <v>VOLTCOM, spol. s r.o.</v>
      </c>
      <c r="K81" s="27"/>
      <c r="L81" s="29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</row>
    <row r="82" ht="14.25" customHeight="1">
      <c r="A82" s="27"/>
      <c r="B82" s="29"/>
      <c r="C82" s="21" t="s">
        <v>51</v>
      </c>
      <c r="D82" s="27"/>
      <c r="E82" s="27"/>
      <c r="F82" s="25" t="str">
        <f>IF(E20="","",E20)</f>
        <v/>
      </c>
      <c r="G82" s="27"/>
      <c r="H82" s="27"/>
      <c r="I82" s="27"/>
      <c r="J82" s="27"/>
      <c r="K82" s="27"/>
      <c r="L82" s="29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</row>
    <row r="83" ht="9.75" customHeight="1">
      <c r="A83" s="27"/>
      <c r="B83" s="29"/>
      <c r="C83" s="27"/>
      <c r="D83" s="27"/>
      <c r="E83" s="27"/>
      <c r="F83" s="27"/>
      <c r="G83" s="27"/>
      <c r="H83" s="27"/>
      <c r="I83" s="27"/>
      <c r="J83" s="27"/>
      <c r="K83" s="27"/>
      <c r="L83" s="29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</row>
    <row r="84" ht="29.25" customHeight="1">
      <c r="A84" s="130"/>
      <c r="B84" s="132"/>
      <c r="C84" s="134" t="s">
        <v>113</v>
      </c>
      <c r="D84" s="135" t="s">
        <v>84</v>
      </c>
      <c r="E84" s="135" t="s">
        <v>79</v>
      </c>
      <c r="F84" s="135" t="s">
        <v>114</v>
      </c>
      <c r="G84" s="135" t="s">
        <v>115</v>
      </c>
      <c r="H84" s="135" t="s">
        <v>116</v>
      </c>
      <c r="I84" s="135" t="s">
        <v>117</v>
      </c>
      <c r="J84" s="135" t="s">
        <v>74</v>
      </c>
      <c r="K84" s="136" t="s">
        <v>118</v>
      </c>
      <c r="L84" s="132"/>
      <c r="M84" s="109" t="s">
        <v>119</v>
      </c>
      <c r="N84" s="110" t="s">
        <v>62</v>
      </c>
      <c r="O84" s="110" t="s">
        <v>120</v>
      </c>
      <c r="P84" s="110" t="s">
        <v>121</v>
      </c>
      <c r="Q84" s="110" t="s">
        <v>122</v>
      </c>
      <c r="R84" s="110" t="s">
        <v>123</v>
      </c>
      <c r="S84" s="110" t="s">
        <v>124</v>
      </c>
      <c r="T84" s="111" t="s">
        <v>125</v>
      </c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</row>
    <row r="85" ht="29.25" customHeight="1">
      <c r="A85" s="27"/>
      <c r="B85" s="29"/>
      <c r="C85" s="87" t="s">
        <v>75</v>
      </c>
      <c r="D85" s="27"/>
      <c r="E85" s="27"/>
      <c r="F85" s="27"/>
      <c r="G85" s="27"/>
      <c r="H85" s="27"/>
      <c r="I85" s="27"/>
      <c r="J85" s="139">
        <f t="shared" ref="J85:J87" si="2">BK85</f>
        <v>0</v>
      </c>
      <c r="K85" s="27"/>
      <c r="L85" s="29"/>
      <c r="M85" s="112"/>
      <c r="N85" s="45"/>
      <c r="O85" s="45"/>
      <c r="P85" s="142">
        <f>P86+P89</f>
        <v>0</v>
      </c>
      <c r="Q85" s="45"/>
      <c r="R85" s="142">
        <f>R86+R89</f>
        <v>0</v>
      </c>
      <c r="S85" s="45"/>
      <c r="T85" s="144">
        <f>T86+T89</f>
        <v>0</v>
      </c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13" t="s">
        <v>105</v>
      </c>
      <c r="AU85" s="13" t="s">
        <v>76</v>
      </c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147">
        <f>BK86+BK89</f>
        <v>0</v>
      </c>
      <c r="BL85" s="27"/>
      <c r="BM85" s="27"/>
      <c r="BN85" s="27"/>
      <c r="BO85" s="27"/>
      <c r="BP85" s="27"/>
      <c r="BQ85" s="27"/>
      <c r="BR85" s="27"/>
    </row>
    <row r="86" ht="36.75" customHeight="1">
      <c r="A86" s="149"/>
      <c r="B86" s="151"/>
      <c r="C86" s="149"/>
      <c r="D86" s="152" t="s">
        <v>105</v>
      </c>
      <c r="E86" s="154" t="s">
        <v>131</v>
      </c>
      <c r="F86" s="154" t="s">
        <v>132</v>
      </c>
      <c r="G86" s="149"/>
      <c r="H86" s="149"/>
      <c r="I86" s="149"/>
      <c r="J86" s="155">
        <f t="shared" si="2"/>
        <v>0</v>
      </c>
      <c r="K86" s="149"/>
      <c r="L86" s="151"/>
      <c r="M86" s="156"/>
      <c r="N86" s="149"/>
      <c r="O86" s="149"/>
      <c r="P86" s="158">
        <f t="shared" ref="P86:P87" si="3">P87</f>
        <v>0</v>
      </c>
      <c r="Q86" s="149"/>
      <c r="R86" s="158">
        <f t="shared" ref="R86:R87" si="4">R87</f>
        <v>0</v>
      </c>
      <c r="S86" s="149"/>
      <c r="T86" s="160">
        <f t="shared" ref="T86:T87" si="5">T87</f>
        <v>0</v>
      </c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52" t="s">
        <v>133</v>
      </c>
      <c r="AS86" s="149"/>
      <c r="AT86" s="162" t="s">
        <v>105</v>
      </c>
      <c r="AU86" s="162" t="s">
        <v>106</v>
      </c>
      <c r="AV86" s="149"/>
      <c r="AW86" s="149"/>
      <c r="AX86" s="149"/>
      <c r="AY86" s="152" t="s">
        <v>134</v>
      </c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63">
        <f t="shared" ref="BK86:BK87" si="6">BK87</f>
        <v>0</v>
      </c>
      <c r="BL86" s="149"/>
      <c r="BM86" s="149"/>
      <c r="BN86" s="149"/>
      <c r="BO86" s="149"/>
      <c r="BP86" s="149"/>
      <c r="BQ86" s="149"/>
      <c r="BR86" s="149"/>
    </row>
    <row r="87" ht="19.5" customHeight="1">
      <c r="A87" s="149"/>
      <c r="B87" s="151"/>
      <c r="C87" s="149"/>
      <c r="D87" s="152" t="s">
        <v>105</v>
      </c>
      <c r="E87" s="164" t="s">
        <v>137</v>
      </c>
      <c r="F87" s="164" t="s">
        <v>138</v>
      </c>
      <c r="G87" s="149"/>
      <c r="H87" s="149"/>
      <c r="I87" s="149"/>
      <c r="J87" s="165">
        <f t="shared" si="2"/>
        <v>0</v>
      </c>
      <c r="K87" s="149"/>
      <c r="L87" s="151"/>
      <c r="M87" s="156"/>
      <c r="N87" s="149"/>
      <c r="O87" s="149"/>
      <c r="P87" s="158">
        <f t="shared" si="3"/>
        <v>0</v>
      </c>
      <c r="Q87" s="149"/>
      <c r="R87" s="158">
        <f t="shared" si="4"/>
        <v>0</v>
      </c>
      <c r="S87" s="149"/>
      <c r="T87" s="160">
        <f t="shared" si="5"/>
        <v>0</v>
      </c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52" t="s">
        <v>133</v>
      </c>
      <c r="AS87" s="149"/>
      <c r="AT87" s="162" t="s">
        <v>105</v>
      </c>
      <c r="AU87" s="162" t="s">
        <v>21</v>
      </c>
      <c r="AV87" s="149"/>
      <c r="AW87" s="149"/>
      <c r="AX87" s="149"/>
      <c r="AY87" s="152" t="s">
        <v>134</v>
      </c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63">
        <f t="shared" si="6"/>
        <v>0</v>
      </c>
      <c r="BL87" s="149"/>
      <c r="BM87" s="149"/>
      <c r="BN87" s="149"/>
      <c r="BO87" s="149"/>
      <c r="BP87" s="149"/>
      <c r="BQ87" s="149"/>
      <c r="BR87" s="149"/>
    </row>
    <row r="88" ht="16.5" customHeight="1">
      <c r="A88" s="27"/>
      <c r="B88" s="29"/>
      <c r="C88" s="166" t="s">
        <v>21</v>
      </c>
      <c r="D88" s="166" t="s">
        <v>141</v>
      </c>
      <c r="E88" s="167" t="s">
        <v>163</v>
      </c>
      <c r="F88" s="168" t="s">
        <v>164</v>
      </c>
      <c r="G88" s="169" t="s">
        <v>165</v>
      </c>
      <c r="H88" s="170">
        <v>1.0</v>
      </c>
      <c r="I88" s="171"/>
      <c r="J88" s="172">
        <f>ROUND(I88*H88,0)</f>
        <v>0</v>
      </c>
      <c r="K88" s="168" t="s">
        <v>149</v>
      </c>
      <c r="L88" s="29"/>
      <c r="M88" s="173" t="s">
        <v>34</v>
      </c>
      <c r="N88" s="174" t="s">
        <v>63</v>
      </c>
      <c r="O88" s="27"/>
      <c r="P88" s="175">
        <f>O88*H88</f>
        <v>0</v>
      </c>
      <c r="Q88" s="175">
        <v>0.0</v>
      </c>
      <c r="R88" s="175">
        <f>Q88*H88</f>
        <v>0</v>
      </c>
      <c r="S88" s="175">
        <v>0.0</v>
      </c>
      <c r="T88" s="176">
        <f>S88*H88</f>
        <v>0</v>
      </c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13" t="s">
        <v>167</v>
      </c>
      <c r="AS88" s="27"/>
      <c r="AT88" s="13" t="s">
        <v>141</v>
      </c>
      <c r="AU88" s="13" t="s">
        <v>17</v>
      </c>
      <c r="AV88" s="27"/>
      <c r="AW88" s="27"/>
      <c r="AX88" s="27"/>
      <c r="AY88" s="13" t="s">
        <v>134</v>
      </c>
      <c r="AZ88" s="27"/>
      <c r="BA88" s="27"/>
      <c r="BB88" s="27"/>
      <c r="BC88" s="27"/>
      <c r="BD88" s="27"/>
      <c r="BE88" s="177">
        <f>IF(N88="základní",J88,0)</f>
        <v>0</v>
      </c>
      <c r="BF88" s="177">
        <f>IF(N88="snížená",J88,0)</f>
        <v>0</v>
      </c>
      <c r="BG88" s="177">
        <f>IF(N88="zákl. přenesená",J88,0)</f>
        <v>0</v>
      </c>
      <c r="BH88" s="177">
        <f>IF(N88="sníž. přenesená",J88,0)</f>
        <v>0</v>
      </c>
      <c r="BI88" s="177">
        <f>IF(N88="nulová",J88,0)</f>
        <v>0</v>
      </c>
      <c r="BJ88" s="13" t="s">
        <v>21</v>
      </c>
      <c r="BK88" s="177">
        <f>ROUND(I88*H88,0)</f>
        <v>0</v>
      </c>
      <c r="BL88" s="13" t="s">
        <v>167</v>
      </c>
      <c r="BM88" s="13" t="s">
        <v>481</v>
      </c>
      <c r="BN88" s="27"/>
      <c r="BO88" s="27"/>
      <c r="BP88" s="27"/>
      <c r="BQ88" s="27"/>
      <c r="BR88" s="27"/>
    </row>
    <row r="89" ht="36.75" customHeight="1">
      <c r="A89" s="149"/>
      <c r="B89" s="151"/>
      <c r="C89" s="149"/>
      <c r="D89" s="152" t="s">
        <v>105</v>
      </c>
      <c r="E89" s="154" t="s">
        <v>180</v>
      </c>
      <c r="F89" s="154" t="s">
        <v>181</v>
      </c>
      <c r="G89" s="149"/>
      <c r="H89" s="149"/>
      <c r="I89" s="149"/>
      <c r="J89" s="155">
        <f>BK89</f>
        <v>0</v>
      </c>
      <c r="K89" s="149"/>
      <c r="L89" s="151"/>
      <c r="M89" s="156"/>
      <c r="N89" s="149"/>
      <c r="O89" s="149"/>
      <c r="P89" s="158">
        <f>SUM(P90:P92)</f>
        <v>0</v>
      </c>
      <c r="Q89" s="149"/>
      <c r="R89" s="158">
        <f>SUM(R90:R92)</f>
        <v>0</v>
      </c>
      <c r="S89" s="149"/>
      <c r="T89" s="160">
        <f>SUM(T90:T92)</f>
        <v>0</v>
      </c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52" t="s">
        <v>175</v>
      </c>
      <c r="AS89" s="149"/>
      <c r="AT89" s="162" t="s">
        <v>105</v>
      </c>
      <c r="AU89" s="162" t="s">
        <v>106</v>
      </c>
      <c r="AV89" s="149"/>
      <c r="AW89" s="149"/>
      <c r="AX89" s="149"/>
      <c r="AY89" s="152" t="s">
        <v>134</v>
      </c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63">
        <f>SUM(BK90:BK92)</f>
        <v>0</v>
      </c>
      <c r="BL89" s="149"/>
      <c r="BM89" s="149"/>
      <c r="BN89" s="149"/>
      <c r="BO89" s="149"/>
      <c r="BP89" s="149"/>
      <c r="BQ89" s="149"/>
      <c r="BR89" s="149"/>
    </row>
    <row r="90" ht="16.5" customHeight="1">
      <c r="A90" s="27"/>
      <c r="B90" s="29"/>
      <c r="C90" s="166" t="s">
        <v>17</v>
      </c>
      <c r="D90" s="166" t="s">
        <v>141</v>
      </c>
      <c r="E90" s="167" t="s">
        <v>233</v>
      </c>
      <c r="F90" s="168" t="s">
        <v>482</v>
      </c>
      <c r="G90" s="169" t="s">
        <v>165</v>
      </c>
      <c r="H90" s="170">
        <v>1.0</v>
      </c>
      <c r="I90" s="171"/>
      <c r="J90" s="172">
        <f t="shared" ref="J90:J92" si="7">ROUND(I90*H90,0)</f>
        <v>0</v>
      </c>
      <c r="K90" s="168" t="s">
        <v>34</v>
      </c>
      <c r="L90" s="29"/>
      <c r="M90" s="173" t="s">
        <v>34</v>
      </c>
      <c r="N90" s="174" t="s">
        <v>63</v>
      </c>
      <c r="O90" s="27"/>
      <c r="P90" s="175">
        <f t="shared" ref="P90:P92" si="8">O90*H90</f>
        <v>0</v>
      </c>
      <c r="Q90" s="175">
        <v>0.0</v>
      </c>
      <c r="R90" s="175">
        <f t="shared" ref="R90:R92" si="9">Q90*H90</f>
        <v>0</v>
      </c>
      <c r="S90" s="175">
        <v>0.0</v>
      </c>
      <c r="T90" s="176">
        <f t="shared" ref="T90:T92" si="10">S90*H90</f>
        <v>0</v>
      </c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13" t="s">
        <v>175</v>
      </c>
      <c r="AS90" s="27"/>
      <c r="AT90" s="13" t="s">
        <v>141</v>
      </c>
      <c r="AU90" s="13" t="s">
        <v>21</v>
      </c>
      <c r="AV90" s="27"/>
      <c r="AW90" s="27"/>
      <c r="AX90" s="27"/>
      <c r="AY90" s="13" t="s">
        <v>134</v>
      </c>
      <c r="AZ90" s="27"/>
      <c r="BA90" s="27"/>
      <c r="BB90" s="27"/>
      <c r="BC90" s="27"/>
      <c r="BD90" s="27"/>
      <c r="BE90" s="177">
        <f t="shared" ref="BE90:BE92" si="11">IF(N90="základní",J90,0)</f>
        <v>0</v>
      </c>
      <c r="BF90" s="177">
        <f t="shared" ref="BF90:BF92" si="12">IF(N90="snížená",J90,0)</f>
        <v>0</v>
      </c>
      <c r="BG90" s="177">
        <f t="shared" ref="BG90:BG92" si="13">IF(N90="zákl. přenesená",J90,0)</f>
        <v>0</v>
      </c>
      <c r="BH90" s="177">
        <f t="shared" ref="BH90:BH92" si="14">IF(N90="sníž. přenesená",J90,0)</f>
        <v>0</v>
      </c>
      <c r="BI90" s="177">
        <f t="shared" ref="BI90:BI92" si="15">IF(N90="nulová",J90,0)</f>
        <v>0</v>
      </c>
      <c r="BJ90" s="13" t="s">
        <v>21</v>
      </c>
      <c r="BK90" s="177">
        <f t="shared" ref="BK90:BK92" si="16">ROUND(I90*H90,0)</f>
        <v>0</v>
      </c>
      <c r="BL90" s="13" t="s">
        <v>175</v>
      </c>
      <c r="BM90" s="13" t="s">
        <v>488</v>
      </c>
      <c r="BN90" s="27"/>
      <c r="BO90" s="27"/>
      <c r="BP90" s="27"/>
      <c r="BQ90" s="27"/>
      <c r="BR90" s="27"/>
    </row>
    <row r="91" ht="16.5" customHeight="1">
      <c r="A91" s="27"/>
      <c r="B91" s="29"/>
      <c r="C91" s="166" t="s">
        <v>133</v>
      </c>
      <c r="D91" s="166" t="s">
        <v>141</v>
      </c>
      <c r="E91" s="167" t="s">
        <v>237</v>
      </c>
      <c r="F91" s="168" t="s">
        <v>238</v>
      </c>
      <c r="G91" s="169" t="s">
        <v>165</v>
      </c>
      <c r="H91" s="170">
        <v>1.0</v>
      </c>
      <c r="I91" s="171"/>
      <c r="J91" s="172">
        <f t="shared" si="7"/>
        <v>0</v>
      </c>
      <c r="K91" s="168" t="s">
        <v>34</v>
      </c>
      <c r="L91" s="29"/>
      <c r="M91" s="173" t="s">
        <v>34</v>
      </c>
      <c r="N91" s="174" t="s">
        <v>63</v>
      </c>
      <c r="O91" s="27"/>
      <c r="P91" s="175">
        <f t="shared" si="8"/>
        <v>0</v>
      </c>
      <c r="Q91" s="175">
        <v>0.0</v>
      </c>
      <c r="R91" s="175">
        <f t="shared" si="9"/>
        <v>0</v>
      </c>
      <c r="S91" s="175">
        <v>0.0</v>
      </c>
      <c r="T91" s="176">
        <f t="shared" si="10"/>
        <v>0</v>
      </c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13" t="s">
        <v>175</v>
      </c>
      <c r="AS91" s="27"/>
      <c r="AT91" s="13" t="s">
        <v>141</v>
      </c>
      <c r="AU91" s="13" t="s">
        <v>21</v>
      </c>
      <c r="AV91" s="27"/>
      <c r="AW91" s="27"/>
      <c r="AX91" s="27"/>
      <c r="AY91" s="13" t="s">
        <v>134</v>
      </c>
      <c r="AZ91" s="27"/>
      <c r="BA91" s="27"/>
      <c r="BB91" s="27"/>
      <c r="BC91" s="27"/>
      <c r="BD91" s="27"/>
      <c r="BE91" s="177">
        <f t="shared" si="11"/>
        <v>0</v>
      </c>
      <c r="BF91" s="177">
        <f t="shared" si="12"/>
        <v>0</v>
      </c>
      <c r="BG91" s="177">
        <f t="shared" si="13"/>
        <v>0</v>
      </c>
      <c r="BH91" s="177">
        <f t="shared" si="14"/>
        <v>0</v>
      </c>
      <c r="BI91" s="177">
        <f t="shared" si="15"/>
        <v>0</v>
      </c>
      <c r="BJ91" s="13" t="s">
        <v>21</v>
      </c>
      <c r="BK91" s="177">
        <f t="shared" si="16"/>
        <v>0</v>
      </c>
      <c r="BL91" s="13" t="s">
        <v>175</v>
      </c>
      <c r="BM91" s="13" t="s">
        <v>489</v>
      </c>
      <c r="BN91" s="27"/>
      <c r="BO91" s="27"/>
      <c r="BP91" s="27"/>
      <c r="BQ91" s="27"/>
      <c r="BR91" s="27"/>
    </row>
    <row r="92" ht="16.5" customHeight="1">
      <c r="A92" s="27"/>
      <c r="B92" s="29"/>
      <c r="C92" s="166" t="s">
        <v>175</v>
      </c>
      <c r="D92" s="166" t="s">
        <v>141</v>
      </c>
      <c r="E92" s="167" t="s">
        <v>219</v>
      </c>
      <c r="F92" s="168" t="s">
        <v>220</v>
      </c>
      <c r="G92" s="169" t="s">
        <v>165</v>
      </c>
      <c r="H92" s="170">
        <v>1.0</v>
      </c>
      <c r="I92" s="171"/>
      <c r="J92" s="172">
        <f t="shared" si="7"/>
        <v>0</v>
      </c>
      <c r="K92" s="168" t="s">
        <v>34</v>
      </c>
      <c r="L92" s="29"/>
      <c r="M92" s="173" t="s">
        <v>34</v>
      </c>
      <c r="N92" s="195" t="s">
        <v>63</v>
      </c>
      <c r="O92" s="196"/>
      <c r="P92" s="197">
        <f t="shared" si="8"/>
        <v>0</v>
      </c>
      <c r="Q92" s="197">
        <v>0.0</v>
      </c>
      <c r="R92" s="197">
        <f t="shared" si="9"/>
        <v>0</v>
      </c>
      <c r="S92" s="197">
        <v>0.0</v>
      </c>
      <c r="T92" s="198">
        <f t="shared" si="10"/>
        <v>0</v>
      </c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13" t="s">
        <v>175</v>
      </c>
      <c r="AS92" s="27"/>
      <c r="AT92" s="13" t="s">
        <v>141</v>
      </c>
      <c r="AU92" s="13" t="s">
        <v>21</v>
      </c>
      <c r="AV92" s="27"/>
      <c r="AW92" s="27"/>
      <c r="AX92" s="27"/>
      <c r="AY92" s="13" t="s">
        <v>134</v>
      </c>
      <c r="AZ92" s="27"/>
      <c r="BA92" s="27"/>
      <c r="BB92" s="27"/>
      <c r="BC92" s="27"/>
      <c r="BD92" s="27"/>
      <c r="BE92" s="177">
        <f t="shared" si="11"/>
        <v>0</v>
      </c>
      <c r="BF92" s="177">
        <f t="shared" si="12"/>
        <v>0</v>
      </c>
      <c r="BG92" s="177">
        <f t="shared" si="13"/>
        <v>0</v>
      </c>
      <c r="BH92" s="177">
        <f t="shared" si="14"/>
        <v>0</v>
      </c>
      <c r="BI92" s="177">
        <f t="shared" si="15"/>
        <v>0</v>
      </c>
      <c r="BJ92" s="13" t="s">
        <v>21</v>
      </c>
      <c r="BK92" s="177">
        <f t="shared" si="16"/>
        <v>0</v>
      </c>
      <c r="BL92" s="13" t="s">
        <v>175</v>
      </c>
      <c r="BM92" s="13" t="s">
        <v>491</v>
      </c>
      <c r="BN92" s="27"/>
      <c r="BO92" s="27"/>
      <c r="BP92" s="27"/>
      <c r="BQ92" s="27"/>
      <c r="BR92" s="27"/>
    </row>
    <row r="93" ht="6.75" customHeight="1">
      <c r="A93" s="27"/>
      <c r="B93" s="69"/>
      <c r="C93" s="70"/>
      <c r="D93" s="70"/>
      <c r="E93" s="70"/>
      <c r="F93" s="70"/>
      <c r="G93" s="70"/>
      <c r="H93" s="70"/>
      <c r="I93" s="70"/>
      <c r="J93" s="70"/>
      <c r="K93" s="70"/>
      <c r="L93" s="29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</row>
    <row r="94" ht="13.5" customHeight="1">
      <c r="I94" s="11"/>
    </row>
    <row r="95" ht="13.5" customHeight="1">
      <c r="I95" s="11"/>
    </row>
    <row r="96" ht="13.5" customHeight="1">
      <c r="I96" s="11"/>
    </row>
    <row r="97" ht="13.5" customHeight="1">
      <c r="I97" s="11"/>
    </row>
    <row r="98" ht="13.5" customHeight="1">
      <c r="I98" s="11"/>
    </row>
    <row r="99" ht="13.5" customHeight="1">
      <c r="I99" s="11"/>
    </row>
    <row r="100" ht="13.5" customHeight="1">
      <c r="I100" s="11"/>
    </row>
    <row r="101" ht="13.5" customHeight="1">
      <c r="I101" s="11"/>
    </row>
    <row r="102" ht="13.5" customHeight="1">
      <c r="I102" s="11"/>
    </row>
    <row r="103" ht="13.5" customHeight="1">
      <c r="I103" s="11"/>
    </row>
    <row r="104" ht="13.5" customHeight="1">
      <c r="I104" s="11"/>
    </row>
    <row r="105" ht="13.5" customHeight="1">
      <c r="I105" s="11"/>
    </row>
    <row r="106" ht="13.5" customHeight="1">
      <c r="I106" s="11"/>
    </row>
    <row r="107" ht="13.5" customHeight="1">
      <c r="I107" s="11"/>
    </row>
    <row r="108" ht="13.5" customHeight="1">
      <c r="I108" s="11"/>
    </row>
    <row r="109" ht="13.5" customHeight="1">
      <c r="I109" s="11"/>
    </row>
    <row r="110" ht="13.5" customHeight="1">
      <c r="I110" s="11"/>
    </row>
    <row r="111" ht="13.5" customHeight="1">
      <c r="I111" s="11"/>
    </row>
    <row r="112" ht="13.5" customHeight="1">
      <c r="I112" s="11"/>
    </row>
    <row r="113" ht="13.5" customHeight="1">
      <c r="I113" s="11"/>
    </row>
    <row r="114" ht="13.5" customHeight="1">
      <c r="I114" s="11"/>
    </row>
    <row r="115" ht="13.5" customHeight="1">
      <c r="I115" s="11"/>
    </row>
    <row r="116" ht="13.5" customHeight="1">
      <c r="I116" s="11"/>
    </row>
    <row r="117" ht="13.5" customHeight="1">
      <c r="I117" s="11"/>
    </row>
    <row r="118" ht="13.5" customHeight="1">
      <c r="I118" s="11"/>
    </row>
    <row r="119" ht="13.5" customHeight="1">
      <c r="I119" s="11"/>
    </row>
    <row r="120" ht="13.5" customHeight="1">
      <c r="I120" s="11"/>
    </row>
    <row r="121" ht="13.5" customHeight="1">
      <c r="I121" s="11"/>
    </row>
    <row r="122" ht="13.5" customHeight="1">
      <c r="I122" s="11"/>
    </row>
    <row r="123" ht="13.5" customHeight="1">
      <c r="I123" s="11"/>
    </row>
    <row r="124" ht="13.5" customHeight="1">
      <c r="I124" s="11"/>
    </row>
    <row r="125" ht="13.5" customHeight="1">
      <c r="I125" s="11"/>
    </row>
    <row r="126" ht="13.5" customHeight="1">
      <c r="I126" s="11"/>
    </row>
    <row r="127" ht="13.5" customHeight="1">
      <c r="I127" s="11"/>
    </row>
    <row r="128" ht="13.5" customHeight="1">
      <c r="I128" s="11"/>
    </row>
    <row r="129" ht="13.5" customHeight="1">
      <c r="I129" s="11"/>
    </row>
    <row r="130" ht="13.5" customHeight="1">
      <c r="I130" s="11"/>
    </row>
    <row r="131" ht="13.5" customHeight="1">
      <c r="I131" s="11"/>
    </row>
    <row r="132" ht="13.5" customHeight="1">
      <c r="I132" s="11"/>
    </row>
    <row r="133" ht="13.5" customHeight="1">
      <c r="I133" s="11"/>
    </row>
    <row r="134" ht="13.5" customHeight="1">
      <c r="I134" s="11"/>
    </row>
    <row r="135" ht="13.5" customHeight="1">
      <c r="I135" s="11"/>
    </row>
    <row r="136" ht="13.5" customHeight="1">
      <c r="I136" s="11"/>
    </row>
    <row r="137" ht="13.5" customHeight="1">
      <c r="I137" s="11"/>
    </row>
    <row r="138" ht="13.5" customHeight="1">
      <c r="I138" s="11"/>
    </row>
    <row r="139" ht="13.5" customHeight="1">
      <c r="I139" s="11"/>
    </row>
    <row r="140" ht="13.5" customHeight="1">
      <c r="I140" s="11"/>
    </row>
    <row r="141" ht="13.5" customHeight="1">
      <c r="I141" s="11"/>
    </row>
    <row r="142" ht="13.5" customHeight="1">
      <c r="I142" s="11"/>
    </row>
    <row r="143" ht="13.5" customHeight="1">
      <c r="I143" s="11"/>
    </row>
    <row r="144" ht="13.5" customHeight="1">
      <c r="I144" s="11"/>
    </row>
    <row r="145" ht="13.5" customHeight="1">
      <c r="I145" s="11"/>
    </row>
    <row r="146" ht="13.5" customHeight="1">
      <c r="I146" s="11"/>
    </row>
    <row r="147" ht="13.5" customHeight="1">
      <c r="I147" s="11"/>
    </row>
    <row r="148" ht="13.5" customHeight="1">
      <c r="I148" s="11"/>
    </row>
    <row r="149" ht="13.5" customHeight="1">
      <c r="I149" s="11"/>
    </row>
    <row r="150" ht="13.5" customHeight="1">
      <c r="I150" s="11"/>
    </row>
    <row r="151" ht="13.5" customHeight="1">
      <c r="I151" s="11"/>
    </row>
    <row r="152" ht="13.5" customHeight="1">
      <c r="I152" s="11"/>
    </row>
    <row r="153" ht="13.5" customHeight="1">
      <c r="I153" s="11"/>
    </row>
    <row r="154" ht="13.5" customHeight="1">
      <c r="I154" s="11"/>
    </row>
    <row r="155" ht="13.5" customHeight="1">
      <c r="I155" s="11"/>
    </row>
    <row r="156" ht="13.5" customHeight="1">
      <c r="I156" s="11"/>
    </row>
    <row r="157" ht="13.5" customHeight="1">
      <c r="I157" s="11"/>
    </row>
    <row r="158" ht="13.5" customHeight="1">
      <c r="I158" s="11"/>
    </row>
    <row r="159" ht="13.5" customHeight="1">
      <c r="I159" s="11"/>
    </row>
    <row r="160" ht="13.5" customHeight="1">
      <c r="I160" s="11"/>
    </row>
    <row r="161" ht="13.5" customHeight="1">
      <c r="I161" s="11"/>
    </row>
    <row r="162" ht="13.5" customHeight="1">
      <c r="I162" s="11"/>
    </row>
    <row r="163" ht="13.5" customHeight="1">
      <c r="I163" s="11"/>
    </row>
    <row r="164" ht="13.5" customHeight="1">
      <c r="I164" s="11"/>
    </row>
    <row r="165" ht="13.5" customHeight="1">
      <c r="I165" s="11"/>
    </row>
    <row r="166" ht="13.5" customHeight="1">
      <c r="I166" s="11"/>
    </row>
    <row r="167" ht="13.5" customHeight="1">
      <c r="I167" s="11"/>
    </row>
    <row r="168" ht="13.5" customHeight="1">
      <c r="I168" s="11"/>
    </row>
    <row r="169" ht="13.5" customHeight="1">
      <c r="I169" s="11"/>
    </row>
    <row r="170" ht="13.5" customHeight="1">
      <c r="I170" s="11"/>
    </row>
    <row r="171" ht="13.5" customHeight="1">
      <c r="I171" s="11"/>
    </row>
    <row r="172" ht="13.5" customHeight="1">
      <c r="I172" s="11"/>
    </row>
    <row r="173" ht="13.5" customHeight="1">
      <c r="I173" s="11"/>
    </row>
    <row r="174" ht="13.5" customHeight="1">
      <c r="I174" s="11"/>
    </row>
    <row r="175" ht="13.5" customHeight="1">
      <c r="I175" s="11"/>
    </row>
    <row r="176" ht="13.5" customHeight="1">
      <c r="I176" s="11"/>
    </row>
    <row r="177" ht="13.5" customHeight="1">
      <c r="I177" s="11"/>
    </row>
    <row r="178" ht="13.5" customHeight="1">
      <c r="I178" s="11"/>
    </row>
    <row r="179" ht="13.5" customHeight="1">
      <c r="I179" s="11"/>
    </row>
    <row r="180" ht="13.5" customHeight="1">
      <c r="I180" s="11"/>
    </row>
    <row r="181" ht="13.5" customHeight="1">
      <c r="I181" s="11"/>
    </row>
    <row r="182" ht="13.5" customHeight="1">
      <c r="I182" s="11"/>
    </row>
    <row r="183" ht="13.5" customHeight="1">
      <c r="I183" s="11"/>
    </row>
    <row r="184" ht="13.5" customHeight="1">
      <c r="I184" s="11"/>
    </row>
    <row r="185" ht="13.5" customHeight="1">
      <c r="I185" s="11"/>
    </row>
    <row r="186" ht="13.5" customHeight="1">
      <c r="I186" s="11"/>
    </row>
    <row r="187" ht="13.5" customHeight="1">
      <c r="I187" s="11"/>
    </row>
    <row r="188" ht="13.5" customHeight="1">
      <c r="I188" s="11"/>
    </row>
    <row r="189" ht="13.5" customHeight="1">
      <c r="I189" s="11"/>
    </row>
    <row r="190" ht="13.5" customHeight="1">
      <c r="I190" s="11"/>
    </row>
    <row r="191" ht="13.5" customHeight="1">
      <c r="I191" s="11"/>
    </row>
    <row r="192" ht="13.5" customHeight="1">
      <c r="I192" s="11"/>
    </row>
    <row r="193" ht="13.5" customHeight="1">
      <c r="I193" s="11"/>
    </row>
    <row r="194" ht="13.5" customHeight="1">
      <c r="I194" s="11"/>
    </row>
    <row r="195" ht="13.5" customHeight="1">
      <c r="I195" s="11"/>
    </row>
    <row r="196" ht="13.5" customHeight="1">
      <c r="I196" s="11"/>
    </row>
    <row r="197" ht="13.5" customHeight="1">
      <c r="I197" s="11"/>
    </row>
    <row r="198" ht="13.5" customHeight="1">
      <c r="I198" s="11"/>
    </row>
    <row r="199" ht="13.5" customHeight="1">
      <c r="I199" s="11"/>
    </row>
    <row r="200" ht="13.5" customHeight="1">
      <c r="I200" s="11"/>
    </row>
    <row r="201" ht="13.5" customHeight="1">
      <c r="I201" s="11"/>
    </row>
    <row r="202" ht="13.5" customHeight="1">
      <c r="I202" s="11"/>
    </row>
    <row r="203" ht="13.5" customHeight="1">
      <c r="I203" s="11"/>
    </row>
    <row r="204" ht="13.5" customHeight="1">
      <c r="I204" s="11"/>
    </row>
    <row r="205" ht="13.5" customHeight="1">
      <c r="I205" s="11"/>
    </row>
    <row r="206" ht="13.5" customHeight="1">
      <c r="I206" s="11"/>
    </row>
    <row r="207" ht="13.5" customHeight="1">
      <c r="I207" s="11"/>
    </row>
    <row r="208" ht="13.5" customHeight="1">
      <c r="I208" s="11"/>
    </row>
    <row r="209" ht="13.5" customHeight="1">
      <c r="I209" s="11"/>
    </row>
    <row r="210" ht="13.5" customHeight="1">
      <c r="I210" s="11"/>
    </row>
    <row r="211" ht="13.5" customHeight="1">
      <c r="I211" s="11"/>
    </row>
    <row r="212" ht="13.5" customHeight="1">
      <c r="I212" s="11"/>
    </row>
    <row r="213" ht="13.5" customHeight="1">
      <c r="I213" s="11"/>
    </row>
    <row r="214" ht="13.5" customHeight="1">
      <c r="I214" s="11"/>
    </row>
    <row r="215" ht="13.5" customHeight="1">
      <c r="I215" s="11"/>
    </row>
    <row r="216" ht="13.5" customHeight="1">
      <c r="I216" s="11"/>
    </row>
    <row r="217" ht="13.5" customHeight="1">
      <c r="I217" s="11"/>
    </row>
    <row r="218" ht="13.5" customHeight="1">
      <c r="I218" s="11"/>
    </row>
    <row r="219" ht="13.5" customHeight="1">
      <c r="I219" s="11"/>
    </row>
    <row r="220" ht="13.5" customHeight="1">
      <c r="I220" s="11"/>
    </row>
    <row r="221" ht="13.5" customHeight="1">
      <c r="I221" s="11"/>
    </row>
    <row r="222" ht="13.5" customHeight="1">
      <c r="I222" s="11"/>
    </row>
    <row r="223" ht="13.5" customHeight="1">
      <c r="I223" s="11"/>
    </row>
    <row r="224" ht="13.5" customHeight="1">
      <c r="I224" s="11"/>
    </row>
    <row r="225" ht="13.5" customHeight="1">
      <c r="I225" s="11"/>
    </row>
    <row r="226" ht="13.5" customHeight="1">
      <c r="I226" s="11"/>
    </row>
    <row r="227" ht="13.5" customHeight="1">
      <c r="I227" s="11"/>
    </row>
    <row r="228" ht="13.5" customHeight="1">
      <c r="I228" s="11"/>
    </row>
    <row r="229" ht="13.5" customHeight="1">
      <c r="I229" s="11"/>
    </row>
    <row r="230" ht="13.5" customHeight="1">
      <c r="I230" s="11"/>
    </row>
    <row r="231" ht="13.5" customHeight="1">
      <c r="I231" s="11"/>
    </row>
    <row r="232" ht="13.5" customHeight="1">
      <c r="I232" s="11"/>
    </row>
    <row r="233" ht="13.5" customHeight="1">
      <c r="I233" s="11"/>
    </row>
    <row r="234" ht="13.5" customHeight="1">
      <c r="I234" s="11"/>
    </row>
    <row r="235" ht="13.5" customHeight="1">
      <c r="I235" s="11"/>
    </row>
    <row r="236" ht="13.5" customHeight="1">
      <c r="I236" s="11"/>
    </row>
    <row r="237" ht="13.5" customHeight="1">
      <c r="I237" s="11"/>
    </row>
    <row r="238" ht="13.5" customHeight="1">
      <c r="I238" s="11"/>
    </row>
    <row r="239" ht="13.5" customHeight="1">
      <c r="I239" s="11"/>
    </row>
    <row r="240" ht="13.5" customHeight="1">
      <c r="I240" s="11"/>
    </row>
    <row r="241" ht="13.5" customHeight="1">
      <c r="I241" s="11"/>
    </row>
    <row r="242" ht="13.5" customHeight="1">
      <c r="I242" s="11"/>
    </row>
    <row r="243" ht="13.5" customHeight="1">
      <c r="I243" s="11"/>
    </row>
    <row r="244" ht="13.5" customHeight="1">
      <c r="I244" s="11"/>
    </row>
    <row r="245" ht="13.5" customHeight="1">
      <c r="I245" s="11"/>
    </row>
    <row r="246" ht="13.5" customHeight="1">
      <c r="I246" s="11"/>
    </row>
    <row r="247" ht="13.5" customHeight="1">
      <c r="I247" s="11"/>
    </row>
    <row r="248" ht="13.5" customHeight="1">
      <c r="I248" s="11"/>
    </row>
    <row r="249" ht="13.5" customHeight="1">
      <c r="I249" s="11"/>
    </row>
    <row r="250" ht="13.5" customHeight="1">
      <c r="I250" s="11"/>
    </row>
    <row r="251" ht="13.5" customHeight="1">
      <c r="I251" s="11"/>
    </row>
    <row r="252" ht="13.5" customHeight="1">
      <c r="I252" s="11"/>
    </row>
    <row r="253" ht="13.5" customHeight="1">
      <c r="I253" s="11"/>
    </row>
    <row r="254" ht="13.5" customHeight="1">
      <c r="I254" s="11"/>
    </row>
    <row r="255" ht="13.5" customHeight="1">
      <c r="I255" s="11"/>
    </row>
    <row r="256" ht="13.5" customHeight="1">
      <c r="I256" s="11"/>
    </row>
    <row r="257" ht="13.5" customHeight="1">
      <c r="I257" s="11"/>
    </row>
    <row r="258" ht="13.5" customHeight="1">
      <c r="I258" s="11"/>
    </row>
    <row r="259" ht="13.5" customHeight="1">
      <c r="I259" s="11"/>
    </row>
    <row r="260" ht="13.5" customHeight="1">
      <c r="I260" s="11"/>
    </row>
    <row r="261" ht="13.5" customHeight="1">
      <c r="I261" s="11"/>
    </row>
    <row r="262" ht="13.5" customHeight="1">
      <c r="I262" s="11"/>
    </row>
    <row r="263" ht="13.5" customHeight="1">
      <c r="I263" s="11"/>
    </row>
    <row r="264" ht="13.5" customHeight="1">
      <c r="I264" s="11"/>
    </row>
    <row r="265" ht="13.5" customHeight="1">
      <c r="I265" s="11"/>
    </row>
    <row r="266" ht="13.5" customHeight="1">
      <c r="I266" s="11"/>
    </row>
    <row r="267" ht="13.5" customHeight="1">
      <c r="I267" s="11"/>
    </row>
    <row r="268" ht="13.5" customHeight="1">
      <c r="I268" s="11"/>
    </row>
    <row r="269" ht="13.5" customHeight="1">
      <c r="I269" s="11"/>
    </row>
    <row r="270" ht="13.5" customHeight="1">
      <c r="I270" s="11"/>
    </row>
    <row r="271" ht="13.5" customHeight="1">
      <c r="I271" s="11"/>
    </row>
    <row r="272" ht="13.5" customHeight="1">
      <c r="I272" s="11"/>
    </row>
    <row r="273" ht="13.5" customHeight="1">
      <c r="I273" s="11"/>
    </row>
    <row r="274" ht="13.5" customHeight="1">
      <c r="I274" s="11"/>
    </row>
    <row r="275" ht="13.5" customHeight="1">
      <c r="I275" s="11"/>
    </row>
    <row r="276" ht="13.5" customHeight="1">
      <c r="I276" s="11"/>
    </row>
    <row r="277" ht="13.5" customHeight="1">
      <c r="I277" s="11"/>
    </row>
    <row r="278" ht="13.5" customHeight="1">
      <c r="I278" s="11"/>
    </row>
    <row r="279" ht="13.5" customHeight="1">
      <c r="I279" s="11"/>
    </row>
    <row r="280" ht="13.5" customHeight="1">
      <c r="I280" s="11"/>
    </row>
    <row r="281" ht="13.5" customHeight="1">
      <c r="I281" s="11"/>
    </row>
    <row r="282" ht="13.5" customHeight="1">
      <c r="I282" s="11"/>
    </row>
    <row r="283" ht="13.5" customHeight="1">
      <c r="I283" s="11"/>
    </row>
    <row r="284" ht="13.5" customHeight="1">
      <c r="I284" s="11"/>
    </row>
    <row r="285" ht="13.5" customHeight="1">
      <c r="I285" s="11"/>
    </row>
    <row r="286" ht="13.5" customHeight="1">
      <c r="I286" s="11"/>
    </row>
    <row r="287" ht="13.5" customHeight="1">
      <c r="I287" s="11"/>
    </row>
    <row r="288" ht="13.5" customHeight="1">
      <c r="I288" s="11"/>
    </row>
    <row r="289" ht="13.5" customHeight="1">
      <c r="I289" s="11"/>
    </row>
    <row r="290" ht="13.5" customHeight="1">
      <c r="I290" s="11"/>
    </row>
    <row r="291" ht="13.5" customHeight="1">
      <c r="I291" s="11"/>
    </row>
    <row r="292" ht="13.5" customHeight="1">
      <c r="I292" s="11"/>
    </row>
    <row r="293" ht="13.5" customHeight="1">
      <c r="I293" s="11"/>
    </row>
    <row r="294" ht="13.5" customHeight="1">
      <c r="I294" s="11"/>
    </row>
    <row r="295" ht="13.5" customHeight="1">
      <c r="I295" s="11"/>
    </row>
    <row r="296" ht="13.5" customHeight="1">
      <c r="I296" s="11"/>
    </row>
    <row r="297" ht="13.5" customHeight="1">
      <c r="I297" s="11"/>
    </row>
    <row r="298" ht="13.5" customHeight="1">
      <c r="I298" s="11"/>
    </row>
    <row r="299" ht="13.5" customHeight="1">
      <c r="I299" s="11"/>
    </row>
    <row r="300" ht="13.5" customHeight="1">
      <c r="I300" s="11"/>
    </row>
    <row r="301" ht="13.5" customHeight="1">
      <c r="I301" s="11"/>
    </row>
    <row r="302" ht="13.5" customHeight="1">
      <c r="I302" s="11"/>
    </row>
    <row r="303" ht="13.5" customHeight="1">
      <c r="I303" s="11"/>
    </row>
    <row r="304" ht="13.5" customHeight="1">
      <c r="I304" s="11"/>
    </row>
    <row r="305" ht="13.5" customHeight="1">
      <c r="I305" s="11"/>
    </row>
    <row r="306" ht="13.5" customHeight="1">
      <c r="I306" s="11"/>
    </row>
    <row r="307" ht="13.5" customHeight="1">
      <c r="I307" s="11"/>
    </row>
    <row r="308" ht="13.5" customHeight="1">
      <c r="I308" s="11"/>
    </row>
    <row r="309" ht="13.5" customHeight="1">
      <c r="I309" s="11"/>
    </row>
    <row r="310" ht="13.5" customHeight="1">
      <c r="I310" s="11"/>
    </row>
    <row r="311" ht="13.5" customHeight="1">
      <c r="I311" s="11"/>
    </row>
    <row r="312" ht="13.5" customHeight="1">
      <c r="I312" s="11"/>
    </row>
    <row r="313" ht="13.5" customHeight="1">
      <c r="I313" s="11"/>
    </row>
    <row r="314" ht="13.5" customHeight="1">
      <c r="I314" s="11"/>
    </row>
    <row r="315" ht="13.5" customHeight="1">
      <c r="I315" s="11"/>
    </row>
    <row r="316" ht="13.5" customHeight="1">
      <c r="I316" s="11"/>
    </row>
    <row r="317" ht="13.5" customHeight="1">
      <c r="I317" s="11"/>
    </row>
    <row r="318" ht="13.5" customHeight="1">
      <c r="I318" s="11"/>
    </row>
    <row r="319" ht="13.5" customHeight="1">
      <c r="I319" s="11"/>
    </row>
    <row r="320" ht="13.5" customHeight="1">
      <c r="I320" s="11"/>
    </row>
    <row r="321" ht="13.5" customHeight="1">
      <c r="I321" s="11"/>
    </row>
    <row r="322" ht="13.5" customHeight="1">
      <c r="I322" s="11"/>
    </row>
    <row r="323" ht="13.5" customHeight="1">
      <c r="I323" s="11"/>
    </row>
    <row r="324" ht="13.5" customHeight="1">
      <c r="I324" s="11"/>
    </row>
    <row r="325" ht="13.5" customHeight="1">
      <c r="I325" s="11"/>
    </row>
    <row r="326" ht="13.5" customHeight="1">
      <c r="I326" s="11"/>
    </row>
    <row r="327" ht="13.5" customHeight="1">
      <c r="I327" s="11"/>
    </row>
    <row r="328" ht="13.5" customHeight="1">
      <c r="I328" s="11"/>
    </row>
    <row r="329" ht="13.5" customHeight="1">
      <c r="I329" s="11"/>
    </row>
    <row r="330" ht="13.5" customHeight="1">
      <c r="I330" s="11"/>
    </row>
    <row r="331" ht="13.5" customHeight="1">
      <c r="I331" s="11"/>
    </row>
    <row r="332" ht="13.5" customHeight="1">
      <c r="I332" s="11"/>
    </row>
    <row r="333" ht="13.5" customHeight="1">
      <c r="I333" s="11"/>
    </row>
    <row r="334" ht="13.5" customHeight="1">
      <c r="I334" s="11"/>
    </row>
    <row r="335" ht="13.5" customHeight="1">
      <c r="I335" s="11"/>
    </row>
    <row r="336" ht="13.5" customHeight="1">
      <c r="I336" s="11"/>
    </row>
    <row r="337" ht="13.5" customHeight="1">
      <c r="I337" s="11"/>
    </row>
    <row r="338" ht="13.5" customHeight="1">
      <c r="I338" s="11"/>
    </row>
    <row r="339" ht="13.5" customHeight="1">
      <c r="I339" s="11"/>
    </row>
    <row r="340" ht="13.5" customHeight="1">
      <c r="I340" s="11"/>
    </row>
    <row r="341" ht="13.5" customHeight="1">
      <c r="I341" s="11"/>
    </row>
    <row r="342" ht="13.5" customHeight="1">
      <c r="I342" s="11"/>
    </row>
    <row r="343" ht="13.5" customHeight="1">
      <c r="I343" s="11"/>
    </row>
    <row r="344" ht="13.5" customHeight="1">
      <c r="I344" s="11"/>
    </row>
    <row r="345" ht="13.5" customHeight="1">
      <c r="I345" s="11"/>
    </row>
    <row r="346" ht="13.5" customHeight="1">
      <c r="I346" s="11"/>
    </row>
    <row r="347" ht="13.5" customHeight="1">
      <c r="I347" s="11"/>
    </row>
    <row r="348" ht="13.5" customHeight="1">
      <c r="I348" s="11"/>
    </row>
    <row r="349" ht="13.5" customHeight="1">
      <c r="I349" s="11"/>
    </row>
    <row r="350" ht="13.5" customHeight="1">
      <c r="I350" s="11"/>
    </row>
    <row r="351" ht="13.5" customHeight="1">
      <c r="I351" s="11"/>
    </row>
    <row r="352" ht="13.5" customHeight="1">
      <c r="I352" s="11"/>
    </row>
    <row r="353" ht="13.5" customHeight="1">
      <c r="I353" s="11"/>
    </row>
    <row r="354" ht="13.5" customHeight="1">
      <c r="I354" s="11"/>
    </row>
    <row r="355" ht="13.5" customHeight="1">
      <c r="I355" s="11"/>
    </row>
    <row r="356" ht="13.5" customHeight="1">
      <c r="I356" s="11"/>
    </row>
    <row r="357" ht="13.5" customHeight="1">
      <c r="I357" s="11"/>
    </row>
    <row r="358" ht="13.5" customHeight="1">
      <c r="I358" s="11"/>
    </row>
    <row r="359" ht="13.5" customHeight="1">
      <c r="I359" s="11"/>
    </row>
    <row r="360" ht="13.5" customHeight="1">
      <c r="I360" s="11"/>
    </row>
    <row r="361" ht="13.5" customHeight="1">
      <c r="I361" s="11"/>
    </row>
    <row r="362" ht="13.5" customHeight="1">
      <c r="I362" s="11"/>
    </row>
    <row r="363" ht="13.5" customHeight="1">
      <c r="I363" s="11"/>
    </row>
    <row r="364" ht="13.5" customHeight="1">
      <c r="I364" s="11"/>
    </row>
    <row r="365" ht="13.5" customHeight="1">
      <c r="I365" s="11"/>
    </row>
    <row r="366" ht="13.5" customHeight="1">
      <c r="I366" s="11"/>
    </row>
    <row r="367" ht="13.5" customHeight="1">
      <c r="I367" s="11"/>
    </row>
    <row r="368" ht="13.5" customHeight="1">
      <c r="I368" s="11"/>
    </row>
    <row r="369" ht="13.5" customHeight="1">
      <c r="I369" s="11"/>
    </row>
    <row r="370" ht="13.5" customHeight="1">
      <c r="I370" s="11"/>
    </row>
    <row r="371" ht="13.5" customHeight="1">
      <c r="I371" s="11"/>
    </row>
    <row r="372" ht="13.5" customHeight="1">
      <c r="I372" s="11"/>
    </row>
    <row r="373" ht="13.5" customHeight="1">
      <c r="I373" s="11"/>
    </row>
    <row r="374" ht="13.5" customHeight="1">
      <c r="I374" s="11"/>
    </row>
    <row r="375" ht="13.5" customHeight="1">
      <c r="I375" s="11"/>
    </row>
    <row r="376" ht="13.5" customHeight="1">
      <c r="I376" s="11"/>
    </row>
    <row r="377" ht="13.5" customHeight="1">
      <c r="I377" s="11"/>
    </row>
    <row r="378" ht="13.5" customHeight="1">
      <c r="I378" s="11"/>
    </row>
    <row r="379" ht="13.5" customHeight="1">
      <c r="I379" s="11"/>
    </row>
    <row r="380" ht="13.5" customHeight="1">
      <c r="I380" s="11"/>
    </row>
    <row r="381" ht="13.5" customHeight="1">
      <c r="I381" s="11"/>
    </row>
    <row r="382" ht="13.5" customHeight="1">
      <c r="I382" s="11"/>
    </row>
    <row r="383" ht="13.5" customHeight="1">
      <c r="I383" s="11"/>
    </row>
    <row r="384" ht="13.5" customHeight="1">
      <c r="I384" s="11"/>
    </row>
    <row r="385" ht="13.5" customHeight="1">
      <c r="I385" s="11"/>
    </row>
    <row r="386" ht="13.5" customHeight="1">
      <c r="I386" s="11"/>
    </row>
    <row r="387" ht="13.5" customHeight="1">
      <c r="I387" s="11"/>
    </row>
    <row r="388" ht="13.5" customHeight="1">
      <c r="I388" s="11"/>
    </row>
    <row r="389" ht="13.5" customHeight="1">
      <c r="I389" s="11"/>
    </row>
    <row r="390" ht="13.5" customHeight="1">
      <c r="I390" s="11"/>
    </row>
    <row r="391" ht="13.5" customHeight="1">
      <c r="I391" s="11"/>
    </row>
    <row r="392" ht="13.5" customHeight="1">
      <c r="I392" s="11"/>
    </row>
    <row r="393" ht="13.5" customHeight="1">
      <c r="I393" s="11"/>
    </row>
    <row r="394" ht="13.5" customHeight="1">
      <c r="I394" s="11"/>
    </row>
    <row r="395" ht="13.5" customHeight="1">
      <c r="I395" s="11"/>
    </row>
    <row r="396" ht="13.5" customHeight="1">
      <c r="I396" s="11"/>
    </row>
    <row r="397" ht="13.5" customHeight="1">
      <c r="I397" s="11"/>
    </row>
    <row r="398" ht="13.5" customHeight="1">
      <c r="I398" s="11"/>
    </row>
    <row r="399" ht="13.5" customHeight="1">
      <c r="I399" s="11"/>
    </row>
    <row r="400" ht="13.5" customHeight="1">
      <c r="I400" s="11"/>
    </row>
    <row r="401" ht="13.5" customHeight="1">
      <c r="I401" s="11"/>
    </row>
    <row r="402" ht="13.5" customHeight="1">
      <c r="I402" s="11"/>
    </row>
    <row r="403" ht="13.5" customHeight="1">
      <c r="I403" s="11"/>
    </row>
    <row r="404" ht="13.5" customHeight="1">
      <c r="I404" s="11"/>
    </row>
    <row r="405" ht="13.5" customHeight="1">
      <c r="I405" s="11"/>
    </row>
    <row r="406" ht="13.5" customHeight="1">
      <c r="I406" s="11"/>
    </row>
    <row r="407" ht="13.5" customHeight="1">
      <c r="I407" s="11"/>
    </row>
    <row r="408" ht="13.5" customHeight="1">
      <c r="I408" s="11"/>
    </row>
    <row r="409" ht="13.5" customHeight="1">
      <c r="I409" s="11"/>
    </row>
    <row r="410" ht="13.5" customHeight="1">
      <c r="I410" s="11"/>
    </row>
    <row r="411" ht="13.5" customHeight="1">
      <c r="I411" s="11"/>
    </row>
    <row r="412" ht="13.5" customHeight="1">
      <c r="I412" s="11"/>
    </row>
    <row r="413" ht="13.5" customHeight="1">
      <c r="I413" s="11"/>
    </row>
    <row r="414" ht="13.5" customHeight="1">
      <c r="I414" s="11"/>
    </row>
    <row r="415" ht="13.5" customHeight="1">
      <c r="I415" s="11"/>
    </row>
    <row r="416" ht="13.5" customHeight="1">
      <c r="I416" s="11"/>
    </row>
    <row r="417" ht="13.5" customHeight="1">
      <c r="I417" s="11"/>
    </row>
    <row r="418" ht="13.5" customHeight="1">
      <c r="I418" s="11"/>
    </row>
    <row r="419" ht="13.5" customHeight="1">
      <c r="I419" s="11"/>
    </row>
    <row r="420" ht="13.5" customHeight="1">
      <c r="I420" s="11"/>
    </row>
    <row r="421" ht="13.5" customHeight="1">
      <c r="I421" s="11"/>
    </row>
    <row r="422" ht="13.5" customHeight="1">
      <c r="I422" s="11"/>
    </row>
    <row r="423" ht="13.5" customHeight="1">
      <c r="I423" s="11"/>
    </row>
    <row r="424" ht="13.5" customHeight="1">
      <c r="I424" s="11"/>
    </row>
    <row r="425" ht="13.5" customHeight="1">
      <c r="I425" s="11"/>
    </row>
    <row r="426" ht="13.5" customHeight="1">
      <c r="I426" s="11"/>
    </row>
    <row r="427" ht="13.5" customHeight="1">
      <c r="I427" s="11"/>
    </row>
    <row r="428" ht="13.5" customHeight="1">
      <c r="I428" s="11"/>
    </row>
    <row r="429" ht="13.5" customHeight="1">
      <c r="I429" s="11"/>
    </row>
    <row r="430" ht="13.5" customHeight="1">
      <c r="I430" s="11"/>
    </row>
    <row r="431" ht="13.5" customHeight="1">
      <c r="I431" s="11"/>
    </row>
    <row r="432" ht="13.5" customHeight="1">
      <c r="I432" s="11"/>
    </row>
    <row r="433" ht="13.5" customHeight="1">
      <c r="I433" s="11"/>
    </row>
    <row r="434" ht="13.5" customHeight="1">
      <c r="I434" s="11"/>
    </row>
    <row r="435" ht="13.5" customHeight="1">
      <c r="I435" s="11"/>
    </row>
    <row r="436" ht="13.5" customHeight="1">
      <c r="I436" s="11"/>
    </row>
    <row r="437" ht="13.5" customHeight="1">
      <c r="I437" s="11"/>
    </row>
    <row r="438" ht="13.5" customHeight="1">
      <c r="I438" s="11"/>
    </row>
    <row r="439" ht="13.5" customHeight="1">
      <c r="I439" s="11"/>
    </row>
    <row r="440" ht="13.5" customHeight="1">
      <c r="I440" s="11"/>
    </row>
    <row r="441" ht="13.5" customHeight="1">
      <c r="I441" s="11"/>
    </row>
    <row r="442" ht="13.5" customHeight="1">
      <c r="I442" s="11"/>
    </row>
    <row r="443" ht="13.5" customHeight="1">
      <c r="I443" s="11"/>
    </row>
    <row r="444" ht="13.5" customHeight="1">
      <c r="I444" s="11"/>
    </row>
    <row r="445" ht="13.5" customHeight="1">
      <c r="I445" s="11"/>
    </row>
    <row r="446" ht="13.5" customHeight="1">
      <c r="I446" s="11"/>
    </row>
    <row r="447" ht="13.5" customHeight="1">
      <c r="I447" s="11"/>
    </row>
    <row r="448" ht="13.5" customHeight="1">
      <c r="I448" s="11"/>
    </row>
    <row r="449" ht="13.5" customHeight="1">
      <c r="I449" s="11"/>
    </row>
    <row r="450" ht="13.5" customHeight="1">
      <c r="I450" s="11"/>
    </row>
    <row r="451" ht="13.5" customHeight="1">
      <c r="I451" s="11"/>
    </row>
    <row r="452" ht="13.5" customHeight="1">
      <c r="I452" s="11"/>
    </row>
    <row r="453" ht="13.5" customHeight="1">
      <c r="I453" s="11"/>
    </row>
    <row r="454" ht="13.5" customHeight="1">
      <c r="I454" s="11"/>
    </row>
    <row r="455" ht="13.5" customHeight="1">
      <c r="I455" s="11"/>
    </row>
    <row r="456" ht="13.5" customHeight="1">
      <c r="I456" s="11"/>
    </row>
    <row r="457" ht="13.5" customHeight="1">
      <c r="I457" s="11"/>
    </row>
    <row r="458" ht="13.5" customHeight="1">
      <c r="I458" s="11"/>
    </row>
    <row r="459" ht="13.5" customHeight="1">
      <c r="I459" s="11"/>
    </row>
    <row r="460" ht="13.5" customHeight="1">
      <c r="I460" s="11"/>
    </row>
    <row r="461" ht="13.5" customHeight="1">
      <c r="I461" s="11"/>
    </row>
    <row r="462" ht="13.5" customHeight="1">
      <c r="I462" s="11"/>
    </row>
    <row r="463" ht="13.5" customHeight="1">
      <c r="I463" s="11"/>
    </row>
    <row r="464" ht="13.5" customHeight="1">
      <c r="I464" s="11"/>
    </row>
    <row r="465" ht="13.5" customHeight="1">
      <c r="I465" s="11"/>
    </row>
    <row r="466" ht="13.5" customHeight="1">
      <c r="I466" s="11"/>
    </row>
    <row r="467" ht="13.5" customHeight="1">
      <c r="I467" s="11"/>
    </row>
    <row r="468" ht="13.5" customHeight="1">
      <c r="I468" s="11"/>
    </row>
    <row r="469" ht="13.5" customHeight="1">
      <c r="I469" s="11"/>
    </row>
    <row r="470" ht="13.5" customHeight="1">
      <c r="I470" s="11"/>
    </row>
    <row r="471" ht="13.5" customHeight="1">
      <c r="I471" s="11"/>
    </row>
    <row r="472" ht="13.5" customHeight="1">
      <c r="I472" s="11"/>
    </row>
    <row r="473" ht="13.5" customHeight="1">
      <c r="I473" s="11"/>
    </row>
    <row r="474" ht="13.5" customHeight="1">
      <c r="I474" s="11"/>
    </row>
    <row r="475" ht="13.5" customHeight="1">
      <c r="I475" s="11"/>
    </row>
    <row r="476" ht="13.5" customHeight="1">
      <c r="I476" s="11"/>
    </row>
    <row r="477" ht="13.5" customHeight="1">
      <c r="I477" s="11"/>
    </row>
    <row r="478" ht="13.5" customHeight="1">
      <c r="I478" s="11"/>
    </row>
    <row r="479" ht="13.5" customHeight="1">
      <c r="I479" s="11"/>
    </row>
    <row r="480" ht="13.5" customHeight="1">
      <c r="I480" s="11"/>
    </row>
    <row r="481" ht="13.5" customHeight="1">
      <c r="I481" s="11"/>
    </row>
    <row r="482" ht="13.5" customHeight="1">
      <c r="I482" s="11"/>
    </row>
    <row r="483" ht="13.5" customHeight="1">
      <c r="I483" s="11"/>
    </row>
    <row r="484" ht="13.5" customHeight="1">
      <c r="I484" s="11"/>
    </row>
    <row r="485" ht="13.5" customHeight="1">
      <c r="I485" s="11"/>
    </row>
    <row r="486" ht="13.5" customHeight="1">
      <c r="I486" s="11"/>
    </row>
    <row r="487" ht="13.5" customHeight="1">
      <c r="I487" s="11"/>
    </row>
    <row r="488" ht="13.5" customHeight="1">
      <c r="I488" s="11"/>
    </row>
    <row r="489" ht="13.5" customHeight="1">
      <c r="I489" s="11"/>
    </row>
    <row r="490" ht="13.5" customHeight="1">
      <c r="I490" s="11"/>
    </row>
    <row r="491" ht="13.5" customHeight="1">
      <c r="I491" s="11"/>
    </row>
    <row r="492" ht="13.5" customHeight="1">
      <c r="I492" s="11"/>
    </row>
    <row r="493" ht="13.5" customHeight="1">
      <c r="I493" s="11"/>
    </row>
    <row r="494" ht="13.5" customHeight="1">
      <c r="I494" s="11"/>
    </row>
    <row r="495" ht="13.5" customHeight="1">
      <c r="I495" s="11"/>
    </row>
    <row r="496" ht="13.5" customHeight="1">
      <c r="I496" s="11"/>
    </row>
    <row r="497" ht="13.5" customHeight="1">
      <c r="I497" s="11"/>
    </row>
    <row r="498" ht="13.5" customHeight="1">
      <c r="I498" s="11"/>
    </row>
    <row r="499" ht="13.5" customHeight="1">
      <c r="I499" s="11"/>
    </row>
    <row r="500" ht="13.5" customHeight="1">
      <c r="I500" s="11"/>
    </row>
    <row r="501" ht="13.5" customHeight="1">
      <c r="I501" s="11"/>
    </row>
    <row r="502" ht="13.5" customHeight="1">
      <c r="I502" s="11"/>
    </row>
    <row r="503" ht="13.5" customHeight="1">
      <c r="I503" s="11"/>
    </row>
    <row r="504" ht="13.5" customHeight="1">
      <c r="I504" s="11"/>
    </row>
    <row r="505" ht="13.5" customHeight="1">
      <c r="I505" s="11"/>
    </row>
    <row r="506" ht="13.5" customHeight="1">
      <c r="I506" s="11"/>
    </row>
    <row r="507" ht="13.5" customHeight="1">
      <c r="I507" s="11"/>
    </row>
    <row r="508" ht="13.5" customHeight="1">
      <c r="I508" s="11"/>
    </row>
    <row r="509" ht="13.5" customHeight="1">
      <c r="I509" s="11"/>
    </row>
    <row r="510" ht="13.5" customHeight="1">
      <c r="I510" s="11"/>
    </row>
    <row r="511" ht="13.5" customHeight="1">
      <c r="I511" s="11"/>
    </row>
    <row r="512" ht="13.5" customHeight="1">
      <c r="I512" s="11"/>
    </row>
    <row r="513" ht="13.5" customHeight="1">
      <c r="I513" s="11"/>
    </row>
    <row r="514" ht="13.5" customHeight="1">
      <c r="I514" s="11"/>
    </row>
    <row r="515" ht="13.5" customHeight="1">
      <c r="I515" s="11"/>
    </row>
    <row r="516" ht="13.5" customHeight="1">
      <c r="I516" s="11"/>
    </row>
    <row r="517" ht="13.5" customHeight="1">
      <c r="I517" s="11"/>
    </row>
    <row r="518" ht="13.5" customHeight="1">
      <c r="I518" s="11"/>
    </row>
    <row r="519" ht="13.5" customHeight="1">
      <c r="I519" s="11"/>
    </row>
    <row r="520" ht="13.5" customHeight="1">
      <c r="I520" s="11"/>
    </row>
    <row r="521" ht="13.5" customHeight="1">
      <c r="I521" s="11"/>
    </row>
    <row r="522" ht="13.5" customHeight="1">
      <c r="I522" s="11"/>
    </row>
    <row r="523" ht="13.5" customHeight="1">
      <c r="I523" s="11"/>
    </row>
    <row r="524" ht="13.5" customHeight="1">
      <c r="I524" s="11"/>
    </row>
    <row r="525" ht="13.5" customHeight="1">
      <c r="I525" s="11"/>
    </row>
    <row r="526" ht="13.5" customHeight="1">
      <c r="I526" s="11"/>
    </row>
    <row r="527" ht="13.5" customHeight="1">
      <c r="I527" s="11"/>
    </row>
    <row r="528" ht="13.5" customHeight="1">
      <c r="I528" s="11"/>
    </row>
    <row r="529" ht="13.5" customHeight="1">
      <c r="I529" s="11"/>
    </row>
    <row r="530" ht="13.5" customHeight="1">
      <c r="I530" s="11"/>
    </row>
    <row r="531" ht="13.5" customHeight="1">
      <c r="I531" s="11"/>
    </row>
    <row r="532" ht="13.5" customHeight="1">
      <c r="I532" s="11"/>
    </row>
    <row r="533" ht="13.5" customHeight="1">
      <c r="I533" s="11"/>
    </row>
    <row r="534" ht="13.5" customHeight="1">
      <c r="I534" s="11"/>
    </row>
    <row r="535" ht="13.5" customHeight="1">
      <c r="I535" s="11"/>
    </row>
    <row r="536" ht="13.5" customHeight="1">
      <c r="I536" s="11"/>
    </row>
    <row r="537" ht="13.5" customHeight="1">
      <c r="I537" s="11"/>
    </row>
    <row r="538" ht="13.5" customHeight="1">
      <c r="I538" s="11"/>
    </row>
    <row r="539" ht="13.5" customHeight="1">
      <c r="I539" s="11"/>
    </row>
    <row r="540" ht="13.5" customHeight="1">
      <c r="I540" s="11"/>
    </row>
    <row r="541" ht="13.5" customHeight="1">
      <c r="I541" s="11"/>
    </row>
    <row r="542" ht="13.5" customHeight="1">
      <c r="I542" s="11"/>
    </row>
    <row r="543" ht="13.5" customHeight="1">
      <c r="I543" s="11"/>
    </row>
    <row r="544" ht="13.5" customHeight="1">
      <c r="I544" s="11"/>
    </row>
    <row r="545" ht="13.5" customHeight="1">
      <c r="I545" s="11"/>
    </row>
    <row r="546" ht="13.5" customHeight="1">
      <c r="I546" s="11"/>
    </row>
    <row r="547" ht="13.5" customHeight="1">
      <c r="I547" s="11"/>
    </row>
    <row r="548" ht="13.5" customHeight="1">
      <c r="I548" s="11"/>
    </row>
    <row r="549" ht="13.5" customHeight="1">
      <c r="I549" s="11"/>
    </row>
    <row r="550" ht="13.5" customHeight="1">
      <c r="I550" s="11"/>
    </row>
    <row r="551" ht="13.5" customHeight="1">
      <c r="I551" s="11"/>
    </row>
    <row r="552" ht="13.5" customHeight="1">
      <c r="I552" s="11"/>
    </row>
    <row r="553" ht="13.5" customHeight="1">
      <c r="I553" s="11"/>
    </row>
    <row r="554" ht="13.5" customHeight="1">
      <c r="I554" s="11"/>
    </row>
    <row r="555" ht="13.5" customHeight="1">
      <c r="I555" s="11"/>
    </row>
    <row r="556" ht="13.5" customHeight="1">
      <c r="I556" s="11"/>
    </row>
    <row r="557" ht="13.5" customHeight="1">
      <c r="I557" s="11"/>
    </row>
    <row r="558" ht="13.5" customHeight="1">
      <c r="I558" s="11"/>
    </row>
    <row r="559" ht="13.5" customHeight="1">
      <c r="I559" s="11"/>
    </row>
    <row r="560" ht="13.5" customHeight="1">
      <c r="I560" s="11"/>
    </row>
    <row r="561" ht="13.5" customHeight="1">
      <c r="I561" s="11"/>
    </row>
    <row r="562" ht="13.5" customHeight="1">
      <c r="I562" s="11"/>
    </row>
    <row r="563" ht="13.5" customHeight="1">
      <c r="I563" s="11"/>
    </row>
    <row r="564" ht="13.5" customHeight="1">
      <c r="I564" s="11"/>
    </row>
    <row r="565" ht="13.5" customHeight="1">
      <c r="I565" s="11"/>
    </row>
    <row r="566" ht="13.5" customHeight="1">
      <c r="I566" s="11"/>
    </row>
    <row r="567" ht="13.5" customHeight="1">
      <c r="I567" s="11"/>
    </row>
    <row r="568" ht="13.5" customHeight="1">
      <c r="I568" s="11"/>
    </row>
    <row r="569" ht="13.5" customHeight="1">
      <c r="I569" s="11"/>
    </row>
    <row r="570" ht="13.5" customHeight="1">
      <c r="I570" s="11"/>
    </row>
    <row r="571" ht="13.5" customHeight="1">
      <c r="I571" s="11"/>
    </row>
    <row r="572" ht="13.5" customHeight="1">
      <c r="I572" s="11"/>
    </row>
    <row r="573" ht="13.5" customHeight="1">
      <c r="I573" s="11"/>
    </row>
    <row r="574" ht="13.5" customHeight="1">
      <c r="I574" s="11"/>
    </row>
    <row r="575" ht="13.5" customHeight="1">
      <c r="I575" s="11"/>
    </row>
    <row r="576" ht="13.5" customHeight="1">
      <c r="I576" s="11"/>
    </row>
    <row r="577" ht="13.5" customHeight="1">
      <c r="I577" s="11"/>
    </row>
    <row r="578" ht="13.5" customHeight="1">
      <c r="I578" s="11"/>
    </row>
    <row r="579" ht="13.5" customHeight="1">
      <c r="I579" s="11"/>
    </row>
    <row r="580" ht="13.5" customHeight="1">
      <c r="I580" s="11"/>
    </row>
    <row r="581" ht="13.5" customHeight="1">
      <c r="I581" s="11"/>
    </row>
    <row r="582" ht="13.5" customHeight="1">
      <c r="I582" s="11"/>
    </row>
    <row r="583" ht="13.5" customHeight="1">
      <c r="I583" s="11"/>
    </row>
    <row r="584" ht="13.5" customHeight="1">
      <c r="I584" s="11"/>
    </row>
    <row r="585" ht="13.5" customHeight="1">
      <c r="I585" s="11"/>
    </row>
    <row r="586" ht="13.5" customHeight="1">
      <c r="I586" s="11"/>
    </row>
    <row r="587" ht="13.5" customHeight="1">
      <c r="I587" s="11"/>
    </row>
    <row r="588" ht="13.5" customHeight="1">
      <c r="I588" s="11"/>
    </row>
    <row r="589" ht="13.5" customHeight="1">
      <c r="I589" s="11"/>
    </row>
    <row r="590" ht="13.5" customHeight="1">
      <c r="I590" s="11"/>
    </row>
    <row r="591" ht="13.5" customHeight="1">
      <c r="I591" s="11"/>
    </row>
    <row r="592" ht="13.5" customHeight="1">
      <c r="I592" s="11"/>
    </row>
    <row r="593" ht="13.5" customHeight="1">
      <c r="I593" s="11"/>
    </row>
    <row r="594" ht="13.5" customHeight="1">
      <c r="I594" s="11"/>
    </row>
    <row r="595" ht="13.5" customHeight="1">
      <c r="I595" s="11"/>
    </row>
    <row r="596" ht="13.5" customHeight="1">
      <c r="I596" s="11"/>
    </row>
    <row r="597" ht="13.5" customHeight="1">
      <c r="I597" s="11"/>
    </row>
    <row r="598" ht="13.5" customHeight="1">
      <c r="I598" s="11"/>
    </row>
    <row r="599" ht="13.5" customHeight="1">
      <c r="I599" s="11"/>
    </row>
    <row r="600" ht="13.5" customHeight="1">
      <c r="I600" s="11"/>
    </row>
    <row r="601" ht="13.5" customHeight="1">
      <c r="I601" s="11"/>
    </row>
    <row r="602" ht="13.5" customHeight="1">
      <c r="I602" s="11"/>
    </row>
    <row r="603" ht="13.5" customHeight="1">
      <c r="I603" s="11"/>
    </row>
    <row r="604" ht="13.5" customHeight="1">
      <c r="I604" s="11"/>
    </row>
    <row r="605" ht="13.5" customHeight="1">
      <c r="I605" s="11"/>
    </row>
    <row r="606" ht="13.5" customHeight="1">
      <c r="I606" s="11"/>
    </row>
    <row r="607" ht="13.5" customHeight="1">
      <c r="I607" s="11"/>
    </row>
    <row r="608" ht="13.5" customHeight="1">
      <c r="I608" s="11"/>
    </row>
    <row r="609" ht="13.5" customHeight="1">
      <c r="I609" s="11"/>
    </row>
    <row r="610" ht="13.5" customHeight="1">
      <c r="I610" s="11"/>
    </row>
    <row r="611" ht="13.5" customHeight="1">
      <c r="I611" s="11"/>
    </row>
    <row r="612" ht="13.5" customHeight="1">
      <c r="I612" s="11"/>
    </row>
    <row r="613" ht="13.5" customHeight="1">
      <c r="I613" s="11"/>
    </row>
    <row r="614" ht="13.5" customHeight="1">
      <c r="I614" s="11"/>
    </row>
    <row r="615" ht="13.5" customHeight="1">
      <c r="I615" s="11"/>
    </row>
    <row r="616" ht="13.5" customHeight="1">
      <c r="I616" s="11"/>
    </row>
    <row r="617" ht="13.5" customHeight="1">
      <c r="I617" s="11"/>
    </row>
    <row r="618" ht="13.5" customHeight="1">
      <c r="I618" s="11"/>
    </row>
    <row r="619" ht="13.5" customHeight="1">
      <c r="I619" s="11"/>
    </row>
    <row r="620" ht="13.5" customHeight="1">
      <c r="I620" s="11"/>
    </row>
    <row r="621" ht="13.5" customHeight="1">
      <c r="I621" s="11"/>
    </row>
    <row r="622" ht="13.5" customHeight="1">
      <c r="I622" s="11"/>
    </row>
    <row r="623" ht="13.5" customHeight="1">
      <c r="I623" s="11"/>
    </row>
    <row r="624" ht="13.5" customHeight="1">
      <c r="I624" s="11"/>
    </row>
    <row r="625" ht="13.5" customHeight="1">
      <c r="I625" s="11"/>
    </row>
    <row r="626" ht="13.5" customHeight="1">
      <c r="I626" s="11"/>
    </row>
    <row r="627" ht="13.5" customHeight="1">
      <c r="I627" s="11"/>
    </row>
    <row r="628" ht="13.5" customHeight="1">
      <c r="I628" s="11"/>
    </row>
    <row r="629" ht="13.5" customHeight="1">
      <c r="I629" s="11"/>
    </row>
    <row r="630" ht="13.5" customHeight="1">
      <c r="I630" s="11"/>
    </row>
    <row r="631" ht="13.5" customHeight="1">
      <c r="I631" s="11"/>
    </row>
    <row r="632" ht="13.5" customHeight="1">
      <c r="I632" s="11"/>
    </row>
    <row r="633" ht="13.5" customHeight="1">
      <c r="I633" s="11"/>
    </row>
    <row r="634" ht="13.5" customHeight="1">
      <c r="I634" s="11"/>
    </row>
    <row r="635" ht="13.5" customHeight="1">
      <c r="I635" s="11"/>
    </row>
    <row r="636" ht="13.5" customHeight="1">
      <c r="I636" s="11"/>
    </row>
    <row r="637" ht="13.5" customHeight="1">
      <c r="I637" s="11"/>
    </row>
    <row r="638" ht="13.5" customHeight="1">
      <c r="I638" s="11"/>
    </row>
    <row r="639" ht="13.5" customHeight="1">
      <c r="I639" s="11"/>
    </row>
    <row r="640" ht="13.5" customHeight="1">
      <c r="I640" s="11"/>
    </row>
    <row r="641" ht="13.5" customHeight="1">
      <c r="I641" s="11"/>
    </row>
    <row r="642" ht="13.5" customHeight="1">
      <c r="I642" s="11"/>
    </row>
    <row r="643" ht="13.5" customHeight="1">
      <c r="I643" s="11"/>
    </row>
    <row r="644" ht="13.5" customHeight="1">
      <c r="I644" s="11"/>
    </row>
    <row r="645" ht="13.5" customHeight="1">
      <c r="I645" s="11"/>
    </row>
    <row r="646" ht="13.5" customHeight="1">
      <c r="I646" s="11"/>
    </row>
    <row r="647" ht="13.5" customHeight="1">
      <c r="I647" s="11"/>
    </row>
    <row r="648" ht="13.5" customHeight="1">
      <c r="I648" s="11"/>
    </row>
    <row r="649" ht="13.5" customHeight="1">
      <c r="I649" s="11"/>
    </row>
    <row r="650" ht="13.5" customHeight="1">
      <c r="I650" s="11"/>
    </row>
    <row r="651" ht="13.5" customHeight="1">
      <c r="I651" s="11"/>
    </row>
    <row r="652" ht="13.5" customHeight="1">
      <c r="I652" s="11"/>
    </row>
    <row r="653" ht="13.5" customHeight="1">
      <c r="I653" s="11"/>
    </row>
    <row r="654" ht="13.5" customHeight="1">
      <c r="I654" s="11"/>
    </row>
    <row r="655" ht="13.5" customHeight="1">
      <c r="I655" s="11"/>
    </row>
    <row r="656" ht="13.5" customHeight="1">
      <c r="I656" s="11"/>
    </row>
    <row r="657" ht="13.5" customHeight="1">
      <c r="I657" s="11"/>
    </row>
    <row r="658" ht="13.5" customHeight="1">
      <c r="I658" s="11"/>
    </row>
    <row r="659" ht="13.5" customHeight="1">
      <c r="I659" s="11"/>
    </row>
    <row r="660" ht="13.5" customHeight="1">
      <c r="I660" s="11"/>
    </row>
    <row r="661" ht="13.5" customHeight="1">
      <c r="I661" s="11"/>
    </row>
    <row r="662" ht="13.5" customHeight="1">
      <c r="I662" s="11"/>
    </row>
    <row r="663" ht="13.5" customHeight="1">
      <c r="I663" s="11"/>
    </row>
    <row r="664" ht="13.5" customHeight="1">
      <c r="I664" s="11"/>
    </row>
    <row r="665" ht="13.5" customHeight="1">
      <c r="I665" s="11"/>
    </row>
    <row r="666" ht="13.5" customHeight="1">
      <c r="I666" s="11"/>
    </row>
    <row r="667" ht="13.5" customHeight="1">
      <c r="I667" s="11"/>
    </row>
    <row r="668" ht="13.5" customHeight="1">
      <c r="I668" s="11"/>
    </row>
    <row r="669" ht="13.5" customHeight="1">
      <c r="I669" s="11"/>
    </row>
    <row r="670" ht="13.5" customHeight="1">
      <c r="I670" s="11"/>
    </row>
    <row r="671" ht="13.5" customHeight="1">
      <c r="I671" s="11"/>
    </row>
    <row r="672" ht="13.5" customHeight="1">
      <c r="I672" s="11"/>
    </row>
    <row r="673" ht="13.5" customHeight="1">
      <c r="I673" s="11"/>
    </row>
    <row r="674" ht="13.5" customHeight="1">
      <c r="I674" s="11"/>
    </row>
    <row r="675" ht="13.5" customHeight="1">
      <c r="I675" s="11"/>
    </row>
    <row r="676" ht="13.5" customHeight="1">
      <c r="I676" s="11"/>
    </row>
    <row r="677" ht="13.5" customHeight="1">
      <c r="I677" s="11"/>
    </row>
    <row r="678" ht="13.5" customHeight="1">
      <c r="I678" s="11"/>
    </row>
    <row r="679" ht="13.5" customHeight="1">
      <c r="I679" s="11"/>
    </row>
    <row r="680" ht="13.5" customHeight="1">
      <c r="I680" s="11"/>
    </row>
    <row r="681" ht="13.5" customHeight="1">
      <c r="I681" s="11"/>
    </row>
    <row r="682" ht="13.5" customHeight="1">
      <c r="I682" s="11"/>
    </row>
    <row r="683" ht="13.5" customHeight="1">
      <c r="I683" s="11"/>
    </row>
    <row r="684" ht="13.5" customHeight="1">
      <c r="I684" s="11"/>
    </row>
    <row r="685" ht="13.5" customHeight="1">
      <c r="I685" s="11"/>
    </row>
    <row r="686" ht="13.5" customHeight="1">
      <c r="I686" s="11"/>
    </row>
    <row r="687" ht="13.5" customHeight="1">
      <c r="I687" s="11"/>
    </row>
    <row r="688" ht="13.5" customHeight="1">
      <c r="I688" s="11"/>
    </row>
    <row r="689" ht="13.5" customHeight="1">
      <c r="I689" s="11"/>
    </row>
    <row r="690" ht="13.5" customHeight="1">
      <c r="I690" s="11"/>
    </row>
    <row r="691" ht="13.5" customHeight="1">
      <c r="I691" s="11"/>
    </row>
    <row r="692" ht="13.5" customHeight="1">
      <c r="I692" s="11"/>
    </row>
    <row r="693" ht="13.5" customHeight="1">
      <c r="I693" s="11"/>
    </row>
    <row r="694" ht="13.5" customHeight="1">
      <c r="I694" s="11"/>
    </row>
    <row r="695" ht="13.5" customHeight="1">
      <c r="I695" s="11"/>
    </row>
    <row r="696" ht="13.5" customHeight="1">
      <c r="I696" s="11"/>
    </row>
    <row r="697" ht="13.5" customHeight="1">
      <c r="I697" s="11"/>
    </row>
    <row r="698" ht="13.5" customHeight="1">
      <c r="I698" s="11"/>
    </row>
    <row r="699" ht="13.5" customHeight="1">
      <c r="I699" s="11"/>
    </row>
    <row r="700" ht="13.5" customHeight="1">
      <c r="I700" s="11"/>
    </row>
    <row r="701" ht="13.5" customHeight="1">
      <c r="I701" s="11"/>
    </row>
    <row r="702" ht="13.5" customHeight="1">
      <c r="I702" s="11"/>
    </row>
    <row r="703" ht="13.5" customHeight="1">
      <c r="I703" s="11"/>
    </row>
    <row r="704" ht="13.5" customHeight="1">
      <c r="I704" s="11"/>
    </row>
    <row r="705" ht="13.5" customHeight="1">
      <c r="I705" s="11"/>
    </row>
    <row r="706" ht="13.5" customHeight="1">
      <c r="I706" s="11"/>
    </row>
    <row r="707" ht="13.5" customHeight="1">
      <c r="I707" s="11"/>
    </row>
    <row r="708" ht="13.5" customHeight="1">
      <c r="I708" s="11"/>
    </row>
    <row r="709" ht="13.5" customHeight="1">
      <c r="I709" s="11"/>
    </row>
    <row r="710" ht="13.5" customHeight="1">
      <c r="I710" s="11"/>
    </row>
    <row r="711" ht="13.5" customHeight="1">
      <c r="I711" s="11"/>
    </row>
    <row r="712" ht="13.5" customHeight="1">
      <c r="I712" s="11"/>
    </row>
    <row r="713" ht="13.5" customHeight="1">
      <c r="I713" s="11"/>
    </row>
    <row r="714" ht="13.5" customHeight="1">
      <c r="I714" s="11"/>
    </row>
    <row r="715" ht="13.5" customHeight="1">
      <c r="I715" s="11"/>
    </row>
    <row r="716" ht="13.5" customHeight="1">
      <c r="I716" s="11"/>
    </row>
    <row r="717" ht="13.5" customHeight="1">
      <c r="I717" s="11"/>
    </row>
    <row r="718" ht="13.5" customHeight="1">
      <c r="I718" s="11"/>
    </row>
    <row r="719" ht="13.5" customHeight="1">
      <c r="I719" s="11"/>
    </row>
    <row r="720" ht="13.5" customHeight="1">
      <c r="I720" s="11"/>
    </row>
    <row r="721" ht="13.5" customHeight="1">
      <c r="I721" s="11"/>
    </row>
    <row r="722" ht="13.5" customHeight="1">
      <c r="I722" s="11"/>
    </row>
    <row r="723" ht="13.5" customHeight="1">
      <c r="I723" s="11"/>
    </row>
    <row r="724" ht="13.5" customHeight="1">
      <c r="I724" s="11"/>
    </row>
    <row r="725" ht="13.5" customHeight="1">
      <c r="I725" s="11"/>
    </row>
    <row r="726" ht="13.5" customHeight="1">
      <c r="I726" s="11"/>
    </row>
    <row r="727" ht="13.5" customHeight="1">
      <c r="I727" s="11"/>
    </row>
    <row r="728" ht="13.5" customHeight="1">
      <c r="I728" s="11"/>
    </row>
    <row r="729" ht="13.5" customHeight="1">
      <c r="I729" s="11"/>
    </row>
    <row r="730" ht="13.5" customHeight="1">
      <c r="I730" s="11"/>
    </row>
    <row r="731" ht="13.5" customHeight="1">
      <c r="I731" s="11"/>
    </row>
    <row r="732" ht="13.5" customHeight="1">
      <c r="I732" s="11"/>
    </row>
    <row r="733" ht="13.5" customHeight="1">
      <c r="I733" s="11"/>
    </row>
    <row r="734" ht="13.5" customHeight="1">
      <c r="I734" s="11"/>
    </row>
    <row r="735" ht="13.5" customHeight="1">
      <c r="I735" s="11"/>
    </row>
    <row r="736" ht="13.5" customHeight="1">
      <c r="I736" s="11"/>
    </row>
    <row r="737" ht="13.5" customHeight="1">
      <c r="I737" s="11"/>
    </row>
    <row r="738" ht="13.5" customHeight="1">
      <c r="I738" s="11"/>
    </row>
    <row r="739" ht="13.5" customHeight="1">
      <c r="I739" s="11"/>
    </row>
    <row r="740" ht="13.5" customHeight="1">
      <c r="I740" s="11"/>
    </row>
    <row r="741" ht="13.5" customHeight="1">
      <c r="I741" s="11"/>
    </row>
    <row r="742" ht="13.5" customHeight="1">
      <c r="I742" s="11"/>
    </row>
    <row r="743" ht="13.5" customHeight="1">
      <c r="I743" s="11"/>
    </row>
    <row r="744" ht="13.5" customHeight="1">
      <c r="I744" s="11"/>
    </row>
    <row r="745" ht="13.5" customHeight="1">
      <c r="I745" s="11"/>
    </row>
    <row r="746" ht="13.5" customHeight="1">
      <c r="I746" s="11"/>
    </row>
    <row r="747" ht="13.5" customHeight="1">
      <c r="I747" s="11"/>
    </row>
    <row r="748" ht="13.5" customHeight="1">
      <c r="I748" s="11"/>
    </row>
    <row r="749" ht="13.5" customHeight="1">
      <c r="I749" s="11"/>
    </row>
    <row r="750" ht="13.5" customHeight="1">
      <c r="I750" s="11"/>
    </row>
    <row r="751" ht="13.5" customHeight="1">
      <c r="I751" s="11"/>
    </row>
    <row r="752" ht="13.5" customHeight="1">
      <c r="I752" s="11"/>
    </row>
    <row r="753" ht="13.5" customHeight="1">
      <c r="I753" s="11"/>
    </row>
    <row r="754" ht="13.5" customHeight="1">
      <c r="I754" s="11"/>
    </row>
    <row r="755" ht="13.5" customHeight="1">
      <c r="I755" s="11"/>
    </row>
    <row r="756" ht="13.5" customHeight="1">
      <c r="I756" s="11"/>
    </row>
    <row r="757" ht="13.5" customHeight="1">
      <c r="I757" s="11"/>
    </row>
    <row r="758" ht="13.5" customHeight="1">
      <c r="I758" s="11"/>
    </row>
    <row r="759" ht="13.5" customHeight="1">
      <c r="I759" s="11"/>
    </row>
    <row r="760" ht="13.5" customHeight="1">
      <c r="I760" s="11"/>
    </row>
    <row r="761" ht="13.5" customHeight="1">
      <c r="I761" s="11"/>
    </row>
    <row r="762" ht="13.5" customHeight="1">
      <c r="I762" s="11"/>
    </row>
    <row r="763" ht="13.5" customHeight="1">
      <c r="I763" s="11"/>
    </row>
    <row r="764" ht="13.5" customHeight="1">
      <c r="I764" s="11"/>
    </row>
    <row r="765" ht="13.5" customHeight="1">
      <c r="I765" s="11"/>
    </row>
    <row r="766" ht="13.5" customHeight="1">
      <c r="I766" s="11"/>
    </row>
    <row r="767" ht="13.5" customHeight="1">
      <c r="I767" s="11"/>
    </row>
    <row r="768" ht="13.5" customHeight="1">
      <c r="I768" s="11"/>
    </row>
    <row r="769" ht="13.5" customHeight="1">
      <c r="I769" s="11"/>
    </row>
    <row r="770" ht="13.5" customHeight="1">
      <c r="I770" s="11"/>
    </row>
    <row r="771" ht="13.5" customHeight="1">
      <c r="I771" s="11"/>
    </row>
    <row r="772" ht="13.5" customHeight="1">
      <c r="I772" s="11"/>
    </row>
    <row r="773" ht="13.5" customHeight="1">
      <c r="I773" s="11"/>
    </row>
    <row r="774" ht="13.5" customHeight="1">
      <c r="I774" s="11"/>
    </row>
    <row r="775" ht="13.5" customHeight="1">
      <c r="I775" s="11"/>
    </row>
    <row r="776" ht="13.5" customHeight="1">
      <c r="I776" s="11"/>
    </row>
    <row r="777" ht="13.5" customHeight="1">
      <c r="I777" s="11"/>
    </row>
    <row r="778" ht="13.5" customHeight="1">
      <c r="I778" s="11"/>
    </row>
    <row r="779" ht="13.5" customHeight="1">
      <c r="I779" s="11"/>
    </row>
    <row r="780" ht="13.5" customHeight="1">
      <c r="I780" s="11"/>
    </row>
    <row r="781" ht="13.5" customHeight="1">
      <c r="I781" s="11"/>
    </row>
    <row r="782" ht="13.5" customHeight="1">
      <c r="I782" s="11"/>
    </row>
    <row r="783" ht="13.5" customHeight="1">
      <c r="I783" s="11"/>
    </row>
    <row r="784" ht="13.5" customHeight="1">
      <c r="I784" s="11"/>
    </row>
    <row r="785" ht="13.5" customHeight="1">
      <c r="I785" s="11"/>
    </row>
    <row r="786" ht="13.5" customHeight="1">
      <c r="I786" s="11"/>
    </row>
    <row r="787" ht="13.5" customHeight="1">
      <c r="I787" s="11"/>
    </row>
    <row r="788" ht="13.5" customHeight="1">
      <c r="I788" s="11"/>
    </row>
    <row r="789" ht="13.5" customHeight="1">
      <c r="I789" s="11"/>
    </row>
    <row r="790" ht="13.5" customHeight="1">
      <c r="I790" s="11"/>
    </row>
    <row r="791" ht="13.5" customHeight="1">
      <c r="I791" s="11"/>
    </row>
    <row r="792" ht="13.5" customHeight="1">
      <c r="I792" s="11"/>
    </row>
    <row r="793" ht="13.5" customHeight="1">
      <c r="I793" s="11"/>
    </row>
    <row r="794" ht="13.5" customHeight="1">
      <c r="I794" s="11"/>
    </row>
    <row r="795" ht="13.5" customHeight="1">
      <c r="I795" s="11"/>
    </row>
    <row r="796" ht="13.5" customHeight="1">
      <c r="I796" s="11"/>
    </row>
    <row r="797" ht="13.5" customHeight="1">
      <c r="I797" s="11"/>
    </row>
    <row r="798" ht="13.5" customHeight="1">
      <c r="I798" s="11"/>
    </row>
    <row r="799" ht="13.5" customHeight="1">
      <c r="I799" s="11"/>
    </row>
    <row r="800" ht="13.5" customHeight="1">
      <c r="I800" s="11"/>
    </row>
    <row r="801" ht="13.5" customHeight="1">
      <c r="I801" s="11"/>
    </row>
    <row r="802" ht="13.5" customHeight="1">
      <c r="I802" s="11"/>
    </row>
    <row r="803" ht="13.5" customHeight="1">
      <c r="I803" s="11"/>
    </row>
    <row r="804" ht="13.5" customHeight="1">
      <c r="I804" s="11"/>
    </row>
    <row r="805" ht="13.5" customHeight="1">
      <c r="I805" s="11"/>
    </row>
    <row r="806" ht="13.5" customHeight="1">
      <c r="I806" s="11"/>
    </row>
    <row r="807" ht="13.5" customHeight="1">
      <c r="I807" s="11"/>
    </row>
    <row r="808" ht="13.5" customHeight="1">
      <c r="I808" s="11"/>
    </row>
    <row r="809" ht="13.5" customHeight="1">
      <c r="I809" s="11"/>
    </row>
    <row r="810" ht="13.5" customHeight="1">
      <c r="I810" s="11"/>
    </row>
    <row r="811" ht="13.5" customHeight="1">
      <c r="I811" s="11"/>
    </row>
    <row r="812" ht="13.5" customHeight="1">
      <c r="I812" s="11"/>
    </row>
    <row r="813" ht="13.5" customHeight="1">
      <c r="I813" s="11"/>
    </row>
    <row r="814" ht="13.5" customHeight="1">
      <c r="I814" s="11"/>
    </row>
    <row r="815" ht="13.5" customHeight="1">
      <c r="I815" s="11"/>
    </row>
    <row r="816" ht="13.5" customHeight="1">
      <c r="I816" s="11"/>
    </row>
    <row r="817" ht="13.5" customHeight="1">
      <c r="I817" s="11"/>
    </row>
    <row r="818" ht="13.5" customHeight="1">
      <c r="I818" s="11"/>
    </row>
    <row r="819" ht="13.5" customHeight="1">
      <c r="I819" s="11"/>
    </row>
    <row r="820" ht="13.5" customHeight="1">
      <c r="I820" s="11"/>
    </row>
    <row r="821" ht="13.5" customHeight="1">
      <c r="I821" s="11"/>
    </row>
    <row r="822" ht="13.5" customHeight="1">
      <c r="I822" s="11"/>
    </row>
    <row r="823" ht="13.5" customHeight="1">
      <c r="I823" s="11"/>
    </row>
    <row r="824" ht="13.5" customHeight="1">
      <c r="I824" s="11"/>
    </row>
    <row r="825" ht="13.5" customHeight="1">
      <c r="I825" s="11"/>
    </row>
    <row r="826" ht="13.5" customHeight="1">
      <c r="I826" s="11"/>
    </row>
    <row r="827" ht="13.5" customHeight="1">
      <c r="I827" s="11"/>
    </row>
    <row r="828" ht="13.5" customHeight="1">
      <c r="I828" s="11"/>
    </row>
    <row r="829" ht="13.5" customHeight="1">
      <c r="I829" s="11"/>
    </row>
    <row r="830" ht="13.5" customHeight="1">
      <c r="I830" s="11"/>
    </row>
    <row r="831" ht="13.5" customHeight="1">
      <c r="I831" s="11"/>
    </row>
    <row r="832" ht="13.5" customHeight="1">
      <c r="I832" s="11"/>
    </row>
    <row r="833" ht="13.5" customHeight="1">
      <c r="I833" s="11"/>
    </row>
    <row r="834" ht="13.5" customHeight="1">
      <c r="I834" s="11"/>
    </row>
    <row r="835" ht="13.5" customHeight="1">
      <c r="I835" s="11"/>
    </row>
    <row r="836" ht="13.5" customHeight="1">
      <c r="I836" s="11"/>
    </row>
    <row r="837" ht="13.5" customHeight="1">
      <c r="I837" s="11"/>
    </row>
    <row r="838" ht="13.5" customHeight="1">
      <c r="I838" s="11"/>
    </row>
    <row r="839" ht="13.5" customHeight="1">
      <c r="I839" s="11"/>
    </row>
    <row r="840" ht="13.5" customHeight="1">
      <c r="I840" s="11"/>
    </row>
    <row r="841" ht="13.5" customHeight="1">
      <c r="I841" s="11"/>
    </row>
    <row r="842" ht="13.5" customHeight="1">
      <c r="I842" s="11"/>
    </row>
    <row r="843" ht="13.5" customHeight="1">
      <c r="I843" s="11"/>
    </row>
    <row r="844" ht="13.5" customHeight="1">
      <c r="I844" s="11"/>
    </row>
    <row r="845" ht="13.5" customHeight="1">
      <c r="I845" s="11"/>
    </row>
    <row r="846" ht="13.5" customHeight="1">
      <c r="I846" s="11"/>
    </row>
    <row r="847" ht="13.5" customHeight="1">
      <c r="I847" s="11"/>
    </row>
    <row r="848" ht="13.5" customHeight="1">
      <c r="I848" s="11"/>
    </row>
    <row r="849" ht="13.5" customHeight="1">
      <c r="I849" s="11"/>
    </row>
    <row r="850" ht="13.5" customHeight="1">
      <c r="I850" s="11"/>
    </row>
    <row r="851" ht="13.5" customHeight="1">
      <c r="I851" s="11"/>
    </row>
    <row r="852" ht="13.5" customHeight="1">
      <c r="I852" s="11"/>
    </row>
    <row r="853" ht="13.5" customHeight="1">
      <c r="I853" s="11"/>
    </row>
    <row r="854" ht="13.5" customHeight="1">
      <c r="I854" s="11"/>
    </row>
    <row r="855" ht="13.5" customHeight="1">
      <c r="I855" s="11"/>
    </row>
    <row r="856" ht="13.5" customHeight="1">
      <c r="I856" s="11"/>
    </row>
    <row r="857" ht="13.5" customHeight="1">
      <c r="I857" s="11"/>
    </row>
    <row r="858" ht="13.5" customHeight="1">
      <c r="I858" s="11"/>
    </row>
    <row r="859" ht="13.5" customHeight="1">
      <c r="I859" s="11"/>
    </row>
    <row r="860" ht="13.5" customHeight="1">
      <c r="I860" s="11"/>
    </row>
    <row r="861" ht="13.5" customHeight="1">
      <c r="I861" s="11"/>
    </row>
    <row r="862" ht="13.5" customHeight="1">
      <c r="I862" s="11"/>
    </row>
    <row r="863" ht="13.5" customHeight="1">
      <c r="I863" s="11"/>
    </row>
    <row r="864" ht="13.5" customHeight="1">
      <c r="I864" s="11"/>
    </row>
    <row r="865" ht="13.5" customHeight="1">
      <c r="I865" s="11"/>
    </row>
    <row r="866" ht="13.5" customHeight="1">
      <c r="I866" s="11"/>
    </row>
    <row r="867" ht="13.5" customHeight="1">
      <c r="I867" s="11"/>
    </row>
    <row r="868" ht="13.5" customHeight="1">
      <c r="I868" s="11"/>
    </row>
    <row r="869" ht="13.5" customHeight="1">
      <c r="I869" s="11"/>
    </row>
    <row r="870" ht="13.5" customHeight="1">
      <c r="I870" s="11"/>
    </row>
    <row r="871" ht="13.5" customHeight="1">
      <c r="I871" s="11"/>
    </row>
    <row r="872" ht="13.5" customHeight="1">
      <c r="I872" s="11"/>
    </row>
    <row r="873" ht="13.5" customHeight="1">
      <c r="I873" s="11"/>
    </row>
    <row r="874" ht="13.5" customHeight="1">
      <c r="I874" s="11"/>
    </row>
    <row r="875" ht="13.5" customHeight="1">
      <c r="I875" s="11"/>
    </row>
    <row r="876" ht="13.5" customHeight="1">
      <c r="I876" s="11"/>
    </row>
    <row r="877" ht="13.5" customHeight="1">
      <c r="I877" s="11"/>
    </row>
    <row r="878" ht="13.5" customHeight="1">
      <c r="I878" s="11"/>
    </row>
    <row r="879" ht="13.5" customHeight="1">
      <c r="I879" s="11"/>
    </row>
    <row r="880" ht="13.5" customHeight="1">
      <c r="I880" s="11"/>
    </row>
    <row r="881" ht="13.5" customHeight="1">
      <c r="I881" s="11"/>
    </row>
    <row r="882" ht="13.5" customHeight="1">
      <c r="I882" s="11"/>
    </row>
    <row r="883" ht="13.5" customHeight="1">
      <c r="I883" s="11"/>
    </row>
    <row r="884" ht="13.5" customHeight="1">
      <c r="I884" s="11"/>
    </row>
    <row r="885" ht="13.5" customHeight="1">
      <c r="I885" s="11"/>
    </row>
    <row r="886" ht="13.5" customHeight="1">
      <c r="I886" s="11"/>
    </row>
    <row r="887" ht="13.5" customHeight="1">
      <c r="I887" s="11"/>
    </row>
    <row r="888" ht="13.5" customHeight="1">
      <c r="I888" s="11"/>
    </row>
    <row r="889" ht="13.5" customHeight="1">
      <c r="I889" s="11"/>
    </row>
    <row r="890" ht="13.5" customHeight="1">
      <c r="I890" s="11"/>
    </row>
    <row r="891" ht="13.5" customHeight="1">
      <c r="I891" s="11"/>
    </row>
    <row r="892" ht="13.5" customHeight="1">
      <c r="I892" s="11"/>
    </row>
    <row r="893" ht="13.5" customHeight="1">
      <c r="I893" s="11"/>
    </row>
    <row r="894" ht="13.5" customHeight="1">
      <c r="I894" s="11"/>
    </row>
    <row r="895" ht="13.5" customHeight="1">
      <c r="I895" s="11"/>
    </row>
    <row r="896" ht="13.5" customHeight="1">
      <c r="I896" s="11"/>
    </row>
    <row r="897" ht="13.5" customHeight="1">
      <c r="I897" s="11"/>
    </row>
    <row r="898" ht="13.5" customHeight="1">
      <c r="I898" s="11"/>
    </row>
    <row r="899" ht="13.5" customHeight="1">
      <c r="I899" s="11"/>
    </row>
    <row r="900" ht="13.5" customHeight="1">
      <c r="I900" s="11"/>
    </row>
    <row r="901" ht="13.5" customHeight="1">
      <c r="I901" s="11"/>
    </row>
    <row r="902" ht="13.5" customHeight="1">
      <c r="I902" s="11"/>
    </row>
    <row r="903" ht="13.5" customHeight="1">
      <c r="I903" s="11"/>
    </row>
    <row r="904" ht="13.5" customHeight="1">
      <c r="I904" s="11"/>
    </row>
    <row r="905" ht="13.5" customHeight="1">
      <c r="I905" s="11"/>
    </row>
    <row r="906" ht="13.5" customHeight="1">
      <c r="I906" s="11"/>
    </row>
    <row r="907" ht="13.5" customHeight="1">
      <c r="I907" s="11"/>
    </row>
    <row r="908" ht="13.5" customHeight="1">
      <c r="I908" s="11"/>
    </row>
    <row r="909" ht="13.5" customHeight="1">
      <c r="I909" s="11"/>
    </row>
    <row r="910" ht="13.5" customHeight="1">
      <c r="I910" s="11"/>
    </row>
    <row r="911" ht="13.5" customHeight="1">
      <c r="I911" s="11"/>
    </row>
    <row r="912" ht="13.5" customHeight="1">
      <c r="I912" s="11"/>
    </row>
    <row r="913" ht="13.5" customHeight="1">
      <c r="I913" s="11"/>
    </row>
    <row r="914" ht="13.5" customHeight="1">
      <c r="I914" s="11"/>
    </row>
    <row r="915" ht="13.5" customHeight="1">
      <c r="I915" s="11"/>
    </row>
    <row r="916" ht="13.5" customHeight="1">
      <c r="I916" s="11"/>
    </row>
    <row r="917" ht="13.5" customHeight="1">
      <c r="I917" s="11"/>
    </row>
    <row r="918" ht="13.5" customHeight="1">
      <c r="I918" s="11"/>
    </row>
    <row r="919" ht="13.5" customHeight="1">
      <c r="I919" s="11"/>
    </row>
    <row r="920" ht="13.5" customHeight="1">
      <c r="I920" s="11"/>
    </row>
    <row r="921" ht="13.5" customHeight="1">
      <c r="I921" s="11"/>
    </row>
    <row r="922" ht="13.5" customHeight="1">
      <c r="I922" s="11"/>
    </row>
    <row r="923" ht="13.5" customHeight="1">
      <c r="I923" s="11"/>
    </row>
    <row r="924" ht="13.5" customHeight="1">
      <c r="I924" s="11"/>
    </row>
    <row r="925" ht="13.5" customHeight="1">
      <c r="I925" s="11"/>
    </row>
    <row r="926" ht="13.5" customHeight="1">
      <c r="I926" s="11"/>
    </row>
    <row r="927" ht="13.5" customHeight="1">
      <c r="I927" s="11"/>
    </row>
    <row r="928" ht="13.5" customHeight="1">
      <c r="I928" s="11"/>
    </row>
    <row r="929" ht="13.5" customHeight="1">
      <c r="I929" s="11"/>
    </row>
    <row r="930" ht="13.5" customHeight="1">
      <c r="I930" s="11"/>
    </row>
    <row r="931" ht="13.5" customHeight="1">
      <c r="I931" s="11"/>
    </row>
    <row r="932" ht="13.5" customHeight="1">
      <c r="I932" s="11"/>
    </row>
    <row r="933" ht="13.5" customHeight="1">
      <c r="I933" s="11"/>
    </row>
    <row r="934" ht="13.5" customHeight="1">
      <c r="I934" s="11"/>
    </row>
    <row r="935" ht="13.5" customHeight="1">
      <c r="I935" s="11"/>
    </row>
    <row r="936" ht="13.5" customHeight="1">
      <c r="I936" s="11"/>
    </row>
    <row r="937" ht="13.5" customHeight="1">
      <c r="I937" s="11"/>
    </row>
    <row r="938" ht="13.5" customHeight="1">
      <c r="I938" s="11"/>
    </row>
    <row r="939" ht="13.5" customHeight="1">
      <c r="I939" s="11"/>
    </row>
    <row r="940" ht="13.5" customHeight="1">
      <c r="I940" s="11"/>
    </row>
    <row r="941" ht="13.5" customHeight="1">
      <c r="I941" s="11"/>
    </row>
    <row r="942" ht="13.5" customHeight="1">
      <c r="I942" s="11"/>
    </row>
    <row r="943" ht="13.5" customHeight="1">
      <c r="I943" s="11"/>
    </row>
    <row r="944" ht="13.5" customHeight="1">
      <c r="I944" s="11"/>
    </row>
    <row r="945" ht="13.5" customHeight="1">
      <c r="I945" s="11"/>
    </row>
    <row r="946" ht="13.5" customHeight="1">
      <c r="I946" s="11"/>
    </row>
    <row r="947" ht="13.5" customHeight="1">
      <c r="I947" s="11"/>
    </row>
    <row r="948" ht="13.5" customHeight="1">
      <c r="I948" s="11"/>
    </row>
    <row r="949" ht="13.5" customHeight="1">
      <c r="I949" s="11"/>
    </row>
    <row r="950" ht="13.5" customHeight="1">
      <c r="I950" s="11"/>
    </row>
    <row r="951" ht="13.5" customHeight="1">
      <c r="I951" s="11"/>
    </row>
    <row r="952" ht="13.5" customHeight="1">
      <c r="I952" s="11"/>
    </row>
    <row r="953" ht="13.5" customHeight="1">
      <c r="I953" s="11"/>
    </row>
    <row r="954" ht="13.5" customHeight="1">
      <c r="I954" s="11"/>
    </row>
    <row r="955" ht="13.5" customHeight="1">
      <c r="I955" s="11"/>
    </row>
    <row r="956" ht="13.5" customHeight="1">
      <c r="I956" s="11"/>
    </row>
    <row r="957" ht="13.5" customHeight="1">
      <c r="I957" s="11"/>
    </row>
    <row r="958" ht="13.5" customHeight="1">
      <c r="I958" s="11"/>
    </row>
    <row r="959" ht="13.5" customHeight="1">
      <c r="I959" s="11"/>
    </row>
    <row r="960" ht="13.5" customHeight="1">
      <c r="I960" s="11"/>
    </row>
    <row r="961" ht="13.5" customHeight="1">
      <c r="I961" s="11"/>
    </row>
    <row r="962" ht="13.5" customHeight="1">
      <c r="I962" s="11"/>
    </row>
    <row r="963" ht="13.5" customHeight="1">
      <c r="I963" s="11"/>
    </row>
    <row r="964" ht="13.5" customHeight="1">
      <c r="I964" s="11"/>
    </row>
    <row r="965" ht="13.5" customHeight="1">
      <c r="I965" s="11"/>
    </row>
    <row r="966" ht="13.5" customHeight="1">
      <c r="I966" s="11"/>
    </row>
    <row r="967" ht="13.5" customHeight="1">
      <c r="I967" s="11"/>
    </row>
    <row r="968" ht="13.5" customHeight="1">
      <c r="I968" s="11"/>
    </row>
    <row r="969" ht="13.5" customHeight="1">
      <c r="I969" s="11"/>
    </row>
    <row r="970" ht="13.5" customHeight="1">
      <c r="I970" s="11"/>
    </row>
    <row r="971" ht="13.5" customHeight="1">
      <c r="I971" s="11"/>
    </row>
    <row r="972" ht="13.5" customHeight="1">
      <c r="I972" s="11"/>
    </row>
    <row r="973" ht="13.5" customHeight="1">
      <c r="I973" s="11"/>
    </row>
    <row r="974" ht="13.5" customHeight="1">
      <c r="I974" s="11"/>
    </row>
    <row r="975" ht="13.5" customHeight="1">
      <c r="I975" s="11"/>
    </row>
    <row r="976" ht="13.5" customHeight="1">
      <c r="I976" s="11"/>
    </row>
    <row r="977" ht="13.5" customHeight="1">
      <c r="I977" s="11"/>
    </row>
    <row r="978" ht="13.5" customHeight="1">
      <c r="I978" s="11"/>
    </row>
    <row r="979" ht="13.5" customHeight="1">
      <c r="I979" s="11"/>
    </row>
    <row r="980" ht="13.5" customHeight="1">
      <c r="I980" s="11"/>
    </row>
    <row r="981" ht="13.5" customHeight="1">
      <c r="I981" s="11"/>
    </row>
    <row r="982" ht="13.5" customHeight="1">
      <c r="I982" s="11"/>
    </row>
    <row r="983" ht="13.5" customHeight="1">
      <c r="I983" s="11"/>
    </row>
    <row r="984" ht="13.5" customHeight="1">
      <c r="I984" s="11"/>
    </row>
    <row r="985" ht="13.5" customHeight="1">
      <c r="I985" s="11"/>
    </row>
    <row r="986" ht="13.5" customHeight="1">
      <c r="I986" s="11"/>
    </row>
    <row r="987" ht="13.5" customHeight="1">
      <c r="I987" s="11"/>
    </row>
    <row r="988" ht="13.5" customHeight="1">
      <c r="I988" s="11"/>
    </row>
    <row r="989" ht="13.5" customHeight="1">
      <c r="I989" s="11"/>
    </row>
    <row r="990" ht="13.5" customHeight="1">
      <c r="I990" s="11"/>
    </row>
    <row r="991" ht="13.5" customHeight="1">
      <c r="I991" s="11"/>
    </row>
    <row r="992" ht="13.5" customHeight="1">
      <c r="I992" s="11"/>
    </row>
    <row r="993" ht="13.5" customHeight="1">
      <c r="I993" s="11"/>
    </row>
    <row r="994" ht="13.5" customHeight="1">
      <c r="I994" s="11"/>
    </row>
    <row r="995" ht="13.5" customHeight="1">
      <c r="I995" s="11"/>
    </row>
    <row r="996" ht="13.5" customHeight="1">
      <c r="I996" s="11"/>
    </row>
    <row r="997" ht="13.5" customHeight="1">
      <c r="I997" s="11"/>
    </row>
    <row r="998" ht="13.5" customHeight="1">
      <c r="I998" s="11"/>
    </row>
    <row r="999" ht="13.5" customHeight="1">
      <c r="I999" s="11"/>
    </row>
    <row r="1000" ht="13.5" customHeight="1">
      <c r="I1000" s="11"/>
    </row>
  </sheetData>
  <autoFilter ref="$C$84:$K$92"/>
  <mergeCells count="13">
    <mergeCell ref="E9:H9"/>
    <mergeCell ref="E11:H11"/>
    <mergeCell ref="E49:H49"/>
    <mergeCell ref="E47:H47"/>
    <mergeCell ref="E75:H75"/>
    <mergeCell ref="E73:H73"/>
    <mergeCell ref="G1:H1"/>
    <mergeCell ref="L2:V2"/>
    <mergeCell ref="E51:H51"/>
    <mergeCell ref="J55:J56"/>
    <mergeCell ref="E7:H7"/>
    <mergeCell ref="E26:H26"/>
    <mergeCell ref="E77:H77"/>
  </mergeCells>
  <printOptions/>
  <pageMargins bottom="0.75" footer="0.0" header="0.0" left="0.7" right="0.7" top="0.75"/>
  <pageSetup orientation="landscape"/>
  <headerFooter>
    <oddFooter>&amp;CStrana &amp;P z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6.83" defaultRowHeight="15.0"/>
  <cols>
    <col customWidth="1" min="1" max="1" width="8.33"/>
    <col customWidth="1" min="2" max="2" width="1.67"/>
    <col customWidth="1" min="3" max="3" width="4.17"/>
    <col customWidth="1" min="4" max="4" width="4.33"/>
    <col customWidth="1" min="5" max="5" width="17.17"/>
    <col customWidth="1" min="6" max="6" width="75.0"/>
    <col customWidth="1" min="7" max="7" width="8.67"/>
    <col customWidth="1" min="8" max="8" width="11.17"/>
    <col customWidth="1" min="9" max="9" width="12.67"/>
    <col customWidth="1" min="10" max="10" width="23.5"/>
    <col customWidth="1" min="11" max="11" width="15.5"/>
    <col customWidth="1" min="12" max="12" width="8.0"/>
    <col customWidth="1" hidden="1" min="13" max="18" width="9.33"/>
    <col customWidth="1" hidden="1" min="19" max="19" width="8.17"/>
    <col customWidth="1" hidden="1" min="20" max="20" width="29.67"/>
    <col customWidth="1" hidden="1" min="21" max="21" width="16.33"/>
    <col customWidth="1" min="22" max="22" width="12.33"/>
    <col customWidth="1" min="23" max="23" width="16.33"/>
    <col customWidth="1" min="24" max="24" width="12.33"/>
    <col customWidth="1" min="25" max="25" width="15.0"/>
    <col customWidth="1" min="26" max="26" width="11.0"/>
    <col customWidth="1" min="27" max="27" width="15.0"/>
    <col customWidth="1" min="28" max="28" width="16.33"/>
    <col customWidth="1" min="29" max="29" width="11.0"/>
    <col customWidth="1" min="30" max="30" width="15.0"/>
    <col customWidth="1" min="31" max="31" width="16.33"/>
    <col customWidth="1" min="32" max="43" width="8.0"/>
    <col customWidth="1" hidden="1" min="44" max="65" width="9.33"/>
    <col customWidth="1" min="66" max="70" width="8.0"/>
  </cols>
  <sheetData>
    <row r="1" ht="21.75" customHeight="1">
      <c r="A1" s="1"/>
      <c r="B1" s="3"/>
      <c r="C1" s="3"/>
      <c r="D1" s="4" t="s">
        <v>1</v>
      </c>
      <c r="E1" s="3"/>
      <c r="F1" s="6" t="s">
        <v>3</v>
      </c>
      <c r="G1" s="7" t="s">
        <v>5</v>
      </c>
      <c r="H1" s="8"/>
      <c r="I1" s="3"/>
      <c r="J1" s="6" t="s">
        <v>6</v>
      </c>
      <c r="K1" s="4" t="s">
        <v>7</v>
      </c>
      <c r="L1" s="6" t="s">
        <v>8</v>
      </c>
      <c r="M1" s="6"/>
      <c r="N1" s="6"/>
      <c r="O1" s="6"/>
      <c r="P1" s="6"/>
      <c r="Q1" s="6"/>
      <c r="R1" s="6"/>
      <c r="S1" s="6"/>
      <c r="T1" s="6"/>
      <c r="U1" s="9"/>
      <c r="V1" s="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ht="36.75" customHeight="1">
      <c r="I2" s="11"/>
      <c r="L2" s="12"/>
      <c r="AT2" s="13" t="s">
        <v>168</v>
      </c>
    </row>
    <row r="3" ht="6.75" customHeight="1">
      <c r="B3" s="14"/>
      <c r="C3" s="15"/>
      <c r="D3" s="15"/>
      <c r="E3" s="15"/>
      <c r="F3" s="15"/>
      <c r="G3" s="15"/>
      <c r="H3" s="15"/>
      <c r="I3" s="15"/>
      <c r="J3" s="15"/>
      <c r="K3" s="16"/>
      <c r="AT3" s="13" t="s">
        <v>17</v>
      </c>
    </row>
    <row r="4" ht="36.75" customHeight="1">
      <c r="B4" s="17"/>
      <c r="C4" s="11"/>
      <c r="D4" s="18" t="s">
        <v>18</v>
      </c>
      <c r="E4" s="11"/>
      <c r="F4" s="11"/>
      <c r="G4" s="11"/>
      <c r="H4" s="11"/>
      <c r="I4" s="11"/>
      <c r="J4" s="11"/>
      <c r="K4" s="19"/>
      <c r="M4" s="20" t="s">
        <v>19</v>
      </c>
      <c r="AT4" s="13" t="s">
        <v>11</v>
      </c>
    </row>
    <row r="5" ht="6.75" customHeight="1">
      <c r="B5" s="17"/>
      <c r="C5" s="11"/>
      <c r="D5" s="11"/>
      <c r="E5" s="11"/>
      <c r="F5" s="11"/>
      <c r="G5" s="11"/>
      <c r="H5" s="11"/>
      <c r="I5" s="11"/>
      <c r="J5" s="11"/>
      <c r="K5" s="19"/>
    </row>
    <row r="6" ht="15.0" customHeight="1">
      <c r="B6" s="17"/>
      <c r="C6" s="11"/>
      <c r="D6" s="21" t="s">
        <v>20</v>
      </c>
      <c r="E6" s="11"/>
      <c r="F6" s="11"/>
      <c r="G6" s="11"/>
      <c r="H6" s="11"/>
      <c r="I6" s="11"/>
      <c r="J6" s="11"/>
      <c r="K6" s="19"/>
    </row>
    <row r="7" ht="16.5" customHeight="1">
      <c r="B7" s="17"/>
      <c r="C7" s="11"/>
      <c r="D7" s="11"/>
      <c r="E7" s="24" t="str">
        <f>'Rekapitulace stavby'!K6</f>
        <v>Přeložka kabelů podél koryta Rokytky, S - 142388</v>
      </c>
      <c r="I7" s="11"/>
      <c r="J7" s="11"/>
      <c r="K7" s="19"/>
    </row>
    <row r="8" ht="15.0" customHeight="1">
      <c r="B8" s="17"/>
      <c r="C8" s="11"/>
      <c r="D8" s="21" t="s">
        <v>28</v>
      </c>
      <c r="E8" s="11"/>
      <c r="F8" s="11"/>
      <c r="G8" s="11"/>
      <c r="H8" s="11"/>
      <c r="I8" s="11"/>
      <c r="J8" s="11"/>
      <c r="K8" s="19"/>
    </row>
    <row r="9" ht="16.5" customHeight="1">
      <c r="A9" s="27"/>
      <c r="B9" s="29"/>
      <c r="C9" s="27"/>
      <c r="D9" s="27"/>
      <c r="E9" s="24" t="s">
        <v>469</v>
      </c>
      <c r="I9" s="27"/>
      <c r="J9" s="27"/>
      <c r="K9" s="31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</row>
    <row r="10" ht="15.0" customHeight="1">
      <c r="A10" s="27"/>
      <c r="B10" s="29"/>
      <c r="C10" s="27"/>
      <c r="D10" s="21" t="s">
        <v>37</v>
      </c>
      <c r="E10" s="27"/>
      <c r="F10" s="27"/>
      <c r="G10" s="27"/>
      <c r="H10" s="27"/>
      <c r="I10" s="27"/>
      <c r="J10" s="27"/>
      <c r="K10" s="31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</row>
    <row r="11" ht="36.75" customHeight="1">
      <c r="A11" s="27"/>
      <c r="B11" s="29"/>
      <c r="C11" s="27"/>
      <c r="D11" s="27"/>
      <c r="E11" s="32" t="s">
        <v>471</v>
      </c>
      <c r="I11" s="27"/>
      <c r="J11" s="27"/>
      <c r="K11" s="3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</row>
    <row r="12" ht="13.5" customHeight="1">
      <c r="A12" s="27"/>
      <c r="B12" s="29"/>
      <c r="C12" s="27"/>
      <c r="D12" s="27"/>
      <c r="E12" s="27"/>
      <c r="F12" s="27"/>
      <c r="G12" s="27"/>
      <c r="H12" s="27"/>
      <c r="I12" s="27"/>
      <c r="J12" s="27"/>
      <c r="K12" s="31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ht="14.25" customHeight="1">
      <c r="A13" s="27"/>
      <c r="B13" s="29"/>
      <c r="C13" s="27"/>
      <c r="D13" s="21" t="s">
        <v>33</v>
      </c>
      <c r="E13" s="27"/>
      <c r="F13" s="25" t="s">
        <v>34</v>
      </c>
      <c r="G13" s="27"/>
      <c r="H13" s="27"/>
      <c r="I13" s="21" t="s">
        <v>35</v>
      </c>
      <c r="J13" s="25" t="s">
        <v>34</v>
      </c>
      <c r="K13" s="31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</row>
    <row r="14" ht="14.25" customHeight="1">
      <c r="A14" s="27"/>
      <c r="B14" s="29"/>
      <c r="C14" s="27"/>
      <c r="D14" s="21" t="s">
        <v>38</v>
      </c>
      <c r="E14" s="27"/>
      <c r="F14" s="25" t="s">
        <v>39</v>
      </c>
      <c r="G14" s="27"/>
      <c r="H14" s="27"/>
      <c r="I14" s="21" t="s">
        <v>40</v>
      </c>
      <c r="J14" s="34" t="str">
        <f>'Rekapitulace stavby'!AN8</f>
        <v>29. 8. 2018</v>
      </c>
      <c r="K14" s="31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</row>
    <row r="15" ht="10.5" customHeight="1">
      <c r="A15" s="27"/>
      <c r="B15" s="29"/>
      <c r="C15" s="27"/>
      <c r="D15" s="27"/>
      <c r="E15" s="27"/>
      <c r="F15" s="27"/>
      <c r="G15" s="27"/>
      <c r="H15" s="27"/>
      <c r="I15" s="27"/>
      <c r="J15" s="27"/>
      <c r="K15" s="31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</row>
    <row r="16" ht="14.25" customHeight="1">
      <c r="A16" s="27"/>
      <c r="B16" s="29"/>
      <c r="C16" s="27"/>
      <c r="D16" s="21" t="s">
        <v>46</v>
      </c>
      <c r="E16" s="27"/>
      <c r="F16" s="27"/>
      <c r="G16" s="27"/>
      <c r="H16" s="27"/>
      <c r="I16" s="21" t="s">
        <v>47</v>
      </c>
      <c r="J16" s="25" t="s">
        <v>48</v>
      </c>
      <c r="K16" s="31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</row>
    <row r="17" ht="18.0" customHeight="1">
      <c r="A17" s="27"/>
      <c r="B17" s="29"/>
      <c r="C17" s="27"/>
      <c r="D17" s="27"/>
      <c r="E17" s="25" t="s">
        <v>49</v>
      </c>
      <c r="F17" s="27"/>
      <c r="G17" s="27"/>
      <c r="H17" s="27"/>
      <c r="I17" s="21" t="s">
        <v>50</v>
      </c>
      <c r="J17" s="25" t="s">
        <v>34</v>
      </c>
      <c r="K17" s="31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ht="6.75" customHeight="1">
      <c r="A18" s="27"/>
      <c r="B18" s="29"/>
      <c r="C18" s="27"/>
      <c r="D18" s="27"/>
      <c r="E18" s="27"/>
      <c r="F18" s="27"/>
      <c r="G18" s="27"/>
      <c r="H18" s="27"/>
      <c r="I18" s="27"/>
      <c r="J18" s="27"/>
      <c r="K18" s="31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</row>
    <row r="19" ht="14.25" customHeight="1">
      <c r="A19" s="27"/>
      <c r="B19" s="29"/>
      <c r="C19" s="27"/>
      <c r="D19" s="21" t="s">
        <v>51</v>
      </c>
      <c r="E19" s="27"/>
      <c r="F19" s="27"/>
      <c r="G19" s="27"/>
      <c r="H19" s="27"/>
      <c r="I19" s="21" t="s">
        <v>47</v>
      </c>
      <c r="J19" s="25" t="str">
        <f>IF('Rekapitulace stavby'!AN13="Vyplň údaj","",IF('Rekapitulace stavby'!AN13="","",'Rekapitulace stavby'!AN13))</f>
        <v/>
      </c>
      <c r="K19" s="31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</row>
    <row r="20" ht="18.0" customHeight="1">
      <c r="A20" s="27"/>
      <c r="B20" s="29"/>
      <c r="C20" s="27"/>
      <c r="D20" s="27"/>
      <c r="E20" s="25" t="str">
        <f>IF('Rekapitulace stavby'!E14="Vyplň údaj","",IF('Rekapitulace stavby'!E14="","",'Rekapitulace stavby'!E14))</f>
        <v/>
      </c>
      <c r="F20" s="27"/>
      <c r="G20" s="27"/>
      <c r="H20" s="27"/>
      <c r="I20" s="21" t="s">
        <v>50</v>
      </c>
      <c r="J20" s="25" t="str">
        <f>IF('Rekapitulace stavby'!AN14="Vyplň údaj","",IF('Rekapitulace stavby'!AN14="","",'Rekapitulace stavby'!AN14))</f>
        <v/>
      </c>
      <c r="K20" s="31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</row>
    <row r="21" ht="6.75" customHeight="1">
      <c r="A21" s="27"/>
      <c r="B21" s="29"/>
      <c r="C21" s="27"/>
      <c r="D21" s="27"/>
      <c r="E21" s="27"/>
      <c r="F21" s="27"/>
      <c r="G21" s="27"/>
      <c r="H21" s="27"/>
      <c r="I21" s="27"/>
      <c r="J21" s="27"/>
      <c r="K21" s="31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</row>
    <row r="22" ht="14.25" customHeight="1">
      <c r="A22" s="27"/>
      <c r="B22" s="29"/>
      <c r="C22" s="27"/>
      <c r="D22" s="21" t="s">
        <v>53</v>
      </c>
      <c r="E22" s="27"/>
      <c r="F22" s="27"/>
      <c r="G22" s="27"/>
      <c r="H22" s="27"/>
      <c r="I22" s="21" t="s">
        <v>47</v>
      </c>
      <c r="J22" s="25" t="s">
        <v>54</v>
      </c>
      <c r="K22" s="31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</row>
    <row r="23" ht="18.0" customHeight="1">
      <c r="A23" s="27"/>
      <c r="B23" s="29"/>
      <c r="C23" s="27"/>
      <c r="D23" s="27"/>
      <c r="E23" s="25" t="s">
        <v>55</v>
      </c>
      <c r="F23" s="27"/>
      <c r="G23" s="27"/>
      <c r="H23" s="27"/>
      <c r="I23" s="21" t="s">
        <v>50</v>
      </c>
      <c r="J23" s="25" t="s">
        <v>34</v>
      </c>
      <c r="K23" s="31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</row>
    <row r="24" ht="6.75" customHeight="1">
      <c r="A24" s="27"/>
      <c r="B24" s="29"/>
      <c r="C24" s="27"/>
      <c r="D24" s="27"/>
      <c r="E24" s="27"/>
      <c r="F24" s="27"/>
      <c r="G24" s="27"/>
      <c r="H24" s="27"/>
      <c r="I24" s="27"/>
      <c r="J24" s="27"/>
      <c r="K24" s="31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</row>
    <row r="25" ht="14.25" customHeight="1">
      <c r="A25" s="27"/>
      <c r="B25" s="29"/>
      <c r="C25" s="27"/>
      <c r="D25" s="21" t="s">
        <v>57</v>
      </c>
      <c r="E25" s="27"/>
      <c r="F25" s="27"/>
      <c r="G25" s="27"/>
      <c r="H25" s="27"/>
      <c r="I25" s="27"/>
      <c r="J25" s="27"/>
      <c r="K25" s="31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</row>
    <row r="26" ht="16.5" customHeight="1">
      <c r="A26" s="39"/>
      <c r="B26" s="40"/>
      <c r="C26" s="39"/>
      <c r="D26" s="39"/>
      <c r="E26" s="38" t="s">
        <v>34</v>
      </c>
      <c r="I26" s="39"/>
      <c r="J26" s="39"/>
      <c r="K26" s="42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</row>
    <row r="27" ht="6.75" customHeight="1">
      <c r="A27" s="27"/>
      <c r="B27" s="29"/>
      <c r="C27" s="27"/>
      <c r="D27" s="27"/>
      <c r="E27" s="27"/>
      <c r="F27" s="27"/>
      <c r="G27" s="27"/>
      <c r="H27" s="27"/>
      <c r="I27" s="27"/>
      <c r="J27" s="27"/>
      <c r="K27" s="31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</row>
    <row r="28" ht="6.75" customHeight="1">
      <c r="A28" s="27"/>
      <c r="B28" s="29"/>
      <c r="C28" s="27"/>
      <c r="D28" s="45"/>
      <c r="E28" s="45"/>
      <c r="F28" s="45"/>
      <c r="G28" s="45"/>
      <c r="H28" s="45"/>
      <c r="I28" s="45"/>
      <c r="J28" s="45"/>
      <c r="K28" s="4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</row>
    <row r="29" ht="24.75" customHeight="1">
      <c r="A29" s="27"/>
      <c r="B29" s="29"/>
      <c r="C29" s="27"/>
      <c r="D29" s="49" t="s">
        <v>58</v>
      </c>
      <c r="E29" s="27"/>
      <c r="F29" s="27"/>
      <c r="G29" s="27"/>
      <c r="H29" s="27"/>
      <c r="I29" s="27"/>
      <c r="J29" s="50">
        <f>ROUND(J90,0)</f>
        <v>0</v>
      </c>
      <c r="K29" s="31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</row>
    <row r="30" ht="6.75" customHeight="1">
      <c r="A30" s="27"/>
      <c r="B30" s="29"/>
      <c r="C30" s="27"/>
      <c r="D30" s="45"/>
      <c r="E30" s="45"/>
      <c r="F30" s="45"/>
      <c r="G30" s="45"/>
      <c r="H30" s="45"/>
      <c r="I30" s="45"/>
      <c r="J30" s="45"/>
      <c r="K30" s="4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</row>
    <row r="31" ht="14.25" customHeight="1">
      <c r="A31" s="27"/>
      <c r="B31" s="29"/>
      <c r="C31" s="27"/>
      <c r="D31" s="27"/>
      <c r="E31" s="27"/>
      <c r="F31" s="51" t="s">
        <v>60</v>
      </c>
      <c r="G31" s="27"/>
      <c r="H31" s="27"/>
      <c r="I31" s="51" t="s">
        <v>59</v>
      </c>
      <c r="J31" s="51" t="s">
        <v>61</v>
      </c>
      <c r="K31" s="31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</row>
    <row r="32" ht="14.25" customHeight="1">
      <c r="A32" s="27"/>
      <c r="B32" s="29"/>
      <c r="C32" s="27"/>
      <c r="D32" s="53" t="s">
        <v>62</v>
      </c>
      <c r="E32" s="53" t="s">
        <v>63</v>
      </c>
      <c r="F32" s="55">
        <f>ROUND(SUM(BE90:BE155),0)</f>
        <v>0</v>
      </c>
      <c r="G32" s="27"/>
      <c r="H32" s="27"/>
      <c r="I32" s="57">
        <v>0.21</v>
      </c>
      <c r="J32" s="55">
        <f>ROUND(ROUND((SUM(BE90:BE155)),0)*I32,0)</f>
        <v>0</v>
      </c>
      <c r="K32" s="31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</row>
    <row r="33" ht="14.25" customHeight="1">
      <c r="A33" s="27"/>
      <c r="B33" s="29"/>
      <c r="C33" s="27"/>
      <c r="D33" s="27"/>
      <c r="E33" s="53" t="s">
        <v>64</v>
      </c>
      <c r="F33" s="55">
        <f>ROUND(SUM(BF90:BF155),0)</f>
        <v>0</v>
      </c>
      <c r="G33" s="27"/>
      <c r="H33" s="27"/>
      <c r="I33" s="57">
        <v>0.15</v>
      </c>
      <c r="J33" s="55">
        <f>ROUND(ROUND((SUM(BF90:BF155)),0)*I33,0)</f>
        <v>0</v>
      </c>
      <c r="K33" s="31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</row>
    <row r="34" ht="14.25" hidden="1" customHeight="1">
      <c r="A34" s="27"/>
      <c r="B34" s="29"/>
      <c r="C34" s="27"/>
      <c r="D34" s="27"/>
      <c r="E34" s="53" t="s">
        <v>65</v>
      </c>
      <c r="F34" s="55">
        <f>ROUND(SUM(BG90:BG155),0)</f>
        <v>0</v>
      </c>
      <c r="G34" s="27"/>
      <c r="H34" s="27"/>
      <c r="I34" s="57">
        <v>0.21</v>
      </c>
      <c r="J34" s="55">
        <v>0.0</v>
      </c>
      <c r="K34" s="31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</row>
    <row r="35" ht="14.25" hidden="1" customHeight="1">
      <c r="A35" s="27"/>
      <c r="B35" s="29"/>
      <c r="C35" s="27"/>
      <c r="D35" s="27"/>
      <c r="E35" s="53" t="s">
        <v>66</v>
      </c>
      <c r="F35" s="55">
        <f>ROUND(SUM(BH90:BH155),0)</f>
        <v>0</v>
      </c>
      <c r="G35" s="27"/>
      <c r="H35" s="27"/>
      <c r="I35" s="57">
        <v>0.15</v>
      </c>
      <c r="J35" s="55">
        <v>0.0</v>
      </c>
      <c r="K35" s="31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ht="14.25" hidden="1" customHeight="1">
      <c r="A36" s="27"/>
      <c r="B36" s="29"/>
      <c r="C36" s="27"/>
      <c r="D36" s="27"/>
      <c r="E36" s="53" t="s">
        <v>67</v>
      </c>
      <c r="F36" s="55">
        <f>ROUND(SUM(BI90:BI155),0)</f>
        <v>0</v>
      </c>
      <c r="G36" s="27"/>
      <c r="H36" s="27"/>
      <c r="I36" s="57">
        <v>0.0</v>
      </c>
      <c r="J36" s="55">
        <v>0.0</v>
      </c>
      <c r="K36" s="31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6.75" customHeight="1">
      <c r="A37" s="27"/>
      <c r="B37" s="29"/>
      <c r="C37" s="27"/>
      <c r="D37" s="27"/>
      <c r="E37" s="27"/>
      <c r="F37" s="27"/>
      <c r="G37" s="27"/>
      <c r="H37" s="27"/>
      <c r="I37" s="27"/>
      <c r="J37" s="27"/>
      <c r="K37" s="31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</row>
    <row r="38" ht="24.75" customHeight="1">
      <c r="A38" s="27"/>
      <c r="B38" s="29"/>
      <c r="C38" s="60"/>
      <c r="D38" s="61" t="s">
        <v>68</v>
      </c>
      <c r="E38" s="62"/>
      <c r="F38" s="62"/>
      <c r="G38" s="63" t="s">
        <v>69</v>
      </c>
      <c r="H38" s="64" t="s">
        <v>70</v>
      </c>
      <c r="I38" s="62"/>
      <c r="J38" s="65">
        <f>SUM(J29:J36)</f>
        <v>0</v>
      </c>
      <c r="K38" s="6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</row>
    <row r="39" ht="14.25" customHeight="1">
      <c r="A39" s="27"/>
      <c r="B39" s="69"/>
      <c r="C39" s="70"/>
      <c r="D39" s="70"/>
      <c r="E39" s="70"/>
      <c r="F39" s="70"/>
      <c r="G39" s="70"/>
      <c r="H39" s="70"/>
      <c r="I39" s="70"/>
      <c r="J39" s="70"/>
      <c r="K39" s="72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</row>
    <row r="40" ht="13.5" customHeight="1">
      <c r="I40" s="11"/>
    </row>
    <row r="41" ht="13.5" customHeight="1">
      <c r="I41" s="11"/>
    </row>
    <row r="42" ht="13.5" customHeight="1">
      <c r="I42" s="11"/>
    </row>
    <row r="43" ht="6.75" customHeight="1">
      <c r="A43" s="27"/>
      <c r="B43" s="74"/>
      <c r="C43" s="76"/>
      <c r="D43" s="76"/>
      <c r="E43" s="76"/>
      <c r="F43" s="76"/>
      <c r="G43" s="76"/>
      <c r="H43" s="76"/>
      <c r="I43" s="76"/>
      <c r="J43" s="76"/>
      <c r="K43" s="78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</row>
    <row r="44" ht="36.75" customHeight="1">
      <c r="A44" s="27"/>
      <c r="B44" s="29"/>
      <c r="C44" s="18" t="s">
        <v>71</v>
      </c>
      <c r="D44" s="27"/>
      <c r="E44" s="27"/>
      <c r="F44" s="27"/>
      <c r="G44" s="27"/>
      <c r="H44" s="27"/>
      <c r="I44" s="27"/>
      <c r="J44" s="27"/>
      <c r="K44" s="31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</row>
    <row r="45" ht="6.75" customHeight="1">
      <c r="A45" s="27"/>
      <c r="B45" s="29"/>
      <c r="C45" s="27"/>
      <c r="D45" s="27"/>
      <c r="E45" s="27"/>
      <c r="F45" s="27"/>
      <c r="G45" s="27"/>
      <c r="H45" s="27"/>
      <c r="I45" s="27"/>
      <c r="J45" s="27"/>
      <c r="K45" s="31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</row>
    <row r="46" ht="14.25" customHeight="1">
      <c r="A46" s="27"/>
      <c r="B46" s="29"/>
      <c r="C46" s="21" t="s">
        <v>20</v>
      </c>
      <c r="D46" s="27"/>
      <c r="E46" s="27"/>
      <c r="F46" s="27"/>
      <c r="G46" s="27"/>
      <c r="H46" s="27"/>
      <c r="I46" s="27"/>
      <c r="J46" s="27"/>
      <c r="K46" s="31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</row>
    <row r="47" ht="16.5" customHeight="1">
      <c r="A47" s="27"/>
      <c r="B47" s="29"/>
      <c r="C47" s="27"/>
      <c r="D47" s="27"/>
      <c r="E47" s="24" t="str">
        <f>E7</f>
        <v>Přeložka kabelů podél koryta Rokytky, S - 142388</v>
      </c>
      <c r="I47" s="27"/>
      <c r="J47" s="27"/>
      <c r="K47" s="31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</row>
    <row r="48" ht="15.0" customHeight="1">
      <c r="B48" s="17"/>
      <c r="C48" s="21" t="s">
        <v>28</v>
      </c>
      <c r="D48" s="11"/>
      <c r="E48" s="11"/>
      <c r="F48" s="11"/>
      <c r="G48" s="11"/>
      <c r="H48" s="11"/>
      <c r="I48" s="11"/>
      <c r="J48" s="11"/>
      <c r="K48" s="19"/>
    </row>
    <row r="49" ht="16.5" customHeight="1">
      <c r="A49" s="27"/>
      <c r="B49" s="29"/>
      <c r="C49" s="27"/>
      <c r="D49" s="27"/>
      <c r="E49" s="24" t="s">
        <v>469</v>
      </c>
      <c r="I49" s="27"/>
      <c r="J49" s="27"/>
      <c r="K49" s="31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</row>
    <row r="50" ht="14.25" customHeight="1">
      <c r="A50" s="27"/>
      <c r="B50" s="29"/>
      <c r="C50" s="21" t="s">
        <v>37</v>
      </c>
      <c r="D50" s="27"/>
      <c r="E50" s="27"/>
      <c r="F50" s="27"/>
      <c r="G50" s="27"/>
      <c r="H50" s="27"/>
      <c r="I50" s="27"/>
      <c r="J50" s="27"/>
      <c r="K50" s="31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</row>
    <row r="51" ht="17.25" customHeight="1">
      <c r="A51" s="27"/>
      <c r="B51" s="29"/>
      <c r="C51" s="27"/>
      <c r="D51" s="27"/>
      <c r="E51" s="32" t="str">
        <f>E11</f>
        <v>962/M - Zemní a montážní práce</v>
      </c>
      <c r="I51" s="27"/>
      <c r="J51" s="27"/>
      <c r="K51" s="31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</row>
    <row r="52" ht="6.75" customHeight="1">
      <c r="A52" s="27"/>
      <c r="B52" s="29"/>
      <c r="C52" s="27"/>
      <c r="D52" s="27"/>
      <c r="E52" s="27"/>
      <c r="F52" s="27"/>
      <c r="G52" s="27"/>
      <c r="H52" s="27"/>
      <c r="I52" s="27"/>
      <c r="J52" s="27"/>
      <c r="K52" s="31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</row>
    <row r="53" ht="18.0" customHeight="1">
      <c r="A53" s="27"/>
      <c r="B53" s="29"/>
      <c r="C53" s="21" t="s">
        <v>38</v>
      </c>
      <c r="D53" s="27"/>
      <c r="E53" s="27"/>
      <c r="F53" s="25" t="str">
        <f>F14</f>
        <v>Praha 9 - Kyje</v>
      </c>
      <c r="G53" s="27"/>
      <c r="H53" s="27"/>
      <c r="I53" s="21" t="s">
        <v>40</v>
      </c>
      <c r="J53" s="34" t="str">
        <f>IF(J14="","",J14)</f>
        <v>29. 8. 2018</v>
      </c>
      <c r="K53" s="31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</row>
    <row r="54" ht="6.75" customHeight="1">
      <c r="A54" s="27"/>
      <c r="B54" s="29"/>
      <c r="C54" s="27"/>
      <c r="D54" s="27"/>
      <c r="E54" s="27"/>
      <c r="F54" s="27"/>
      <c r="G54" s="27"/>
      <c r="H54" s="27"/>
      <c r="I54" s="27"/>
      <c r="J54" s="27"/>
      <c r="K54" s="31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</row>
    <row r="55" ht="15.0" customHeight="1">
      <c r="A55" s="27"/>
      <c r="B55" s="29"/>
      <c r="C55" s="21" t="s">
        <v>46</v>
      </c>
      <c r="D55" s="27"/>
      <c r="E55" s="27"/>
      <c r="F55" s="25" t="str">
        <f>E17</f>
        <v>Hlavní město Praha, Mariánské náměstí 2, 110 00 P1</v>
      </c>
      <c r="G55" s="27"/>
      <c r="H55" s="27"/>
      <c r="I55" s="21" t="s">
        <v>53</v>
      </c>
      <c r="J55" s="38" t="str">
        <f>E23</f>
        <v>VOLTCOM, spol. s r.o.</v>
      </c>
      <c r="K55" s="31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</row>
    <row r="56" ht="14.25" customHeight="1">
      <c r="A56" s="27"/>
      <c r="B56" s="29"/>
      <c r="C56" s="21" t="s">
        <v>51</v>
      </c>
      <c r="D56" s="27"/>
      <c r="E56" s="27"/>
      <c r="F56" s="25" t="str">
        <f>IF(E20="","",E20)</f>
        <v/>
      </c>
      <c r="G56" s="27"/>
      <c r="H56" s="27"/>
      <c r="I56" s="27"/>
      <c r="K56" s="31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</row>
    <row r="57" ht="9.75" customHeight="1">
      <c r="A57" s="27"/>
      <c r="B57" s="29"/>
      <c r="C57" s="27"/>
      <c r="D57" s="27"/>
      <c r="E57" s="27"/>
      <c r="F57" s="27"/>
      <c r="G57" s="27"/>
      <c r="H57" s="27"/>
      <c r="I57" s="27"/>
      <c r="J57" s="27"/>
      <c r="K57" s="31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</row>
    <row r="58" ht="29.25" customHeight="1">
      <c r="A58" s="27"/>
      <c r="B58" s="29"/>
      <c r="C58" s="84" t="s">
        <v>73</v>
      </c>
      <c r="D58" s="60"/>
      <c r="E58" s="60"/>
      <c r="F58" s="60"/>
      <c r="G58" s="60"/>
      <c r="H58" s="60"/>
      <c r="I58" s="60"/>
      <c r="J58" s="86" t="s">
        <v>74</v>
      </c>
      <c r="K58" s="7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</row>
    <row r="59" ht="9.75" customHeight="1">
      <c r="A59" s="27"/>
      <c r="B59" s="29"/>
      <c r="C59" s="27"/>
      <c r="D59" s="27"/>
      <c r="E59" s="27"/>
      <c r="F59" s="27"/>
      <c r="G59" s="27"/>
      <c r="H59" s="27"/>
      <c r="I59" s="27"/>
      <c r="J59" s="27"/>
      <c r="K59" s="31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</row>
    <row r="60" ht="29.25" customHeight="1">
      <c r="A60" s="27"/>
      <c r="B60" s="29"/>
      <c r="C60" s="87" t="s">
        <v>75</v>
      </c>
      <c r="D60" s="27"/>
      <c r="E60" s="27"/>
      <c r="F60" s="27"/>
      <c r="G60" s="27"/>
      <c r="H60" s="27"/>
      <c r="I60" s="27"/>
      <c r="J60" s="50">
        <f t="shared" ref="J60:J62" si="1">J90</f>
        <v>0</v>
      </c>
      <c r="K60" s="31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13" t="s">
        <v>76</v>
      </c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</row>
    <row r="61" ht="24.75" customHeight="1">
      <c r="A61" s="88"/>
      <c r="B61" s="89"/>
      <c r="C61" s="88"/>
      <c r="D61" s="90" t="s">
        <v>520</v>
      </c>
      <c r="E61" s="92"/>
      <c r="F61" s="92"/>
      <c r="G61" s="92"/>
      <c r="H61" s="92"/>
      <c r="I61" s="92"/>
      <c r="J61" s="94">
        <f t="shared" si="1"/>
        <v>0</v>
      </c>
      <c r="K61" s="96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</row>
    <row r="62" ht="19.5" customHeight="1">
      <c r="A62" s="98"/>
      <c r="B62" s="100"/>
      <c r="C62" s="98"/>
      <c r="D62" s="101" t="s">
        <v>521</v>
      </c>
      <c r="E62" s="103"/>
      <c r="F62" s="103"/>
      <c r="G62" s="103"/>
      <c r="H62" s="103"/>
      <c r="I62" s="103"/>
      <c r="J62" s="105">
        <f t="shared" si="1"/>
        <v>0</v>
      </c>
      <c r="K62" s="107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</row>
    <row r="63" ht="24.75" customHeight="1">
      <c r="A63" s="88"/>
      <c r="B63" s="89"/>
      <c r="C63" s="88"/>
      <c r="D63" s="90" t="s">
        <v>78</v>
      </c>
      <c r="E63" s="92"/>
      <c r="F63" s="92"/>
      <c r="G63" s="92"/>
      <c r="H63" s="92"/>
      <c r="I63" s="92"/>
      <c r="J63" s="94">
        <f t="shared" ref="J63:J64" si="2">J99</f>
        <v>0</v>
      </c>
      <c r="K63" s="96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</row>
    <row r="64" ht="19.5" customHeight="1">
      <c r="A64" s="98"/>
      <c r="B64" s="100"/>
      <c r="C64" s="98"/>
      <c r="D64" s="101" t="s">
        <v>80</v>
      </c>
      <c r="E64" s="103"/>
      <c r="F64" s="103"/>
      <c r="G64" s="103"/>
      <c r="H64" s="103"/>
      <c r="I64" s="103"/>
      <c r="J64" s="105">
        <f t="shared" si="2"/>
        <v>0</v>
      </c>
      <c r="K64" s="107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</row>
    <row r="65" ht="19.5" customHeight="1">
      <c r="A65" s="98"/>
      <c r="B65" s="100"/>
      <c r="C65" s="98"/>
      <c r="D65" s="101" t="s">
        <v>86</v>
      </c>
      <c r="E65" s="103"/>
      <c r="F65" s="103"/>
      <c r="G65" s="103"/>
      <c r="H65" s="103"/>
      <c r="I65" s="103"/>
      <c r="J65" s="105">
        <f t="shared" ref="J65:J66" si="3">J144</f>
        <v>0</v>
      </c>
      <c r="K65" s="107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</row>
    <row r="66" ht="14.25" customHeight="1">
      <c r="A66" s="98"/>
      <c r="B66" s="100"/>
      <c r="C66" s="98"/>
      <c r="D66" s="101" t="s">
        <v>101</v>
      </c>
      <c r="E66" s="103"/>
      <c r="F66" s="103"/>
      <c r="G66" s="103"/>
      <c r="H66" s="103"/>
      <c r="I66" s="103"/>
      <c r="J66" s="105">
        <f t="shared" si="3"/>
        <v>0</v>
      </c>
      <c r="K66" s="107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</row>
    <row r="67" ht="14.25" customHeight="1">
      <c r="A67" s="98"/>
      <c r="B67" s="100"/>
      <c r="C67" s="98"/>
      <c r="D67" s="101" t="s">
        <v>102</v>
      </c>
      <c r="E67" s="103"/>
      <c r="F67" s="103"/>
      <c r="G67" s="103"/>
      <c r="H67" s="103"/>
      <c r="I67" s="103"/>
      <c r="J67" s="105">
        <f>J148</f>
        <v>0</v>
      </c>
      <c r="K67" s="107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</row>
    <row r="68" ht="14.25" customHeight="1">
      <c r="A68" s="98"/>
      <c r="B68" s="100"/>
      <c r="C68" s="98"/>
      <c r="D68" s="101" t="s">
        <v>104</v>
      </c>
      <c r="E68" s="103"/>
      <c r="F68" s="103"/>
      <c r="G68" s="103"/>
      <c r="H68" s="103"/>
      <c r="I68" s="103"/>
      <c r="J68" s="105">
        <f>J152</f>
        <v>0</v>
      </c>
      <c r="K68" s="107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</row>
    <row r="69" ht="21.75" customHeight="1">
      <c r="A69" s="27"/>
      <c r="B69" s="29"/>
      <c r="C69" s="27"/>
      <c r="D69" s="27"/>
      <c r="E69" s="27"/>
      <c r="F69" s="27"/>
      <c r="G69" s="27"/>
      <c r="H69" s="27"/>
      <c r="I69" s="27"/>
      <c r="J69" s="27"/>
      <c r="K69" s="31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</row>
    <row r="70" ht="6.75" customHeight="1">
      <c r="A70" s="27"/>
      <c r="B70" s="69"/>
      <c r="C70" s="70"/>
      <c r="D70" s="70"/>
      <c r="E70" s="70"/>
      <c r="F70" s="70"/>
      <c r="G70" s="70"/>
      <c r="H70" s="70"/>
      <c r="I70" s="70"/>
      <c r="J70" s="70"/>
      <c r="K70" s="72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</row>
    <row r="71" ht="13.5" customHeight="1">
      <c r="I71" s="11"/>
    </row>
    <row r="72" ht="13.5" customHeight="1">
      <c r="I72" s="11"/>
    </row>
    <row r="73" ht="13.5" customHeight="1">
      <c r="I73" s="11"/>
    </row>
    <row r="74" ht="6.75" customHeight="1">
      <c r="A74" s="27"/>
      <c r="B74" s="74"/>
      <c r="C74" s="76"/>
      <c r="D74" s="76"/>
      <c r="E74" s="76"/>
      <c r="F74" s="76"/>
      <c r="G74" s="76"/>
      <c r="H74" s="76"/>
      <c r="I74" s="76"/>
      <c r="J74" s="76"/>
      <c r="K74" s="76"/>
      <c r="L74" s="29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  <row r="75" ht="36.75" customHeight="1">
      <c r="A75" s="27"/>
      <c r="B75" s="29"/>
      <c r="C75" s="18" t="s">
        <v>103</v>
      </c>
      <c r="D75" s="27"/>
      <c r="E75" s="27"/>
      <c r="F75" s="27"/>
      <c r="G75" s="27"/>
      <c r="H75" s="27"/>
      <c r="I75" s="27"/>
      <c r="J75" s="27"/>
      <c r="K75" s="27"/>
      <c r="L75" s="29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ht="6.75" customHeight="1">
      <c r="A76" s="27"/>
      <c r="B76" s="29"/>
      <c r="C76" s="27"/>
      <c r="D76" s="27"/>
      <c r="E76" s="27"/>
      <c r="F76" s="27"/>
      <c r="G76" s="27"/>
      <c r="H76" s="27"/>
      <c r="I76" s="27"/>
      <c r="J76" s="27"/>
      <c r="K76" s="27"/>
      <c r="L76" s="29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</row>
    <row r="77" ht="14.25" customHeight="1">
      <c r="A77" s="27"/>
      <c r="B77" s="29"/>
      <c r="C77" s="21" t="s">
        <v>20</v>
      </c>
      <c r="D77" s="27"/>
      <c r="E77" s="27"/>
      <c r="F77" s="27"/>
      <c r="G77" s="27"/>
      <c r="H77" s="27"/>
      <c r="I77" s="27"/>
      <c r="J77" s="27"/>
      <c r="K77" s="27"/>
      <c r="L77" s="29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</row>
    <row r="78" ht="16.5" customHeight="1">
      <c r="A78" s="27"/>
      <c r="B78" s="29"/>
      <c r="C78" s="27"/>
      <c r="D78" s="27"/>
      <c r="E78" s="24" t="str">
        <f>E7</f>
        <v>Přeložka kabelů podél koryta Rokytky, S - 142388</v>
      </c>
      <c r="I78" s="27"/>
      <c r="J78" s="27"/>
      <c r="K78" s="27"/>
      <c r="L78" s="29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</row>
    <row r="79" ht="15.0" customHeight="1">
      <c r="B79" s="17"/>
      <c r="C79" s="21" t="s">
        <v>28</v>
      </c>
      <c r="D79" s="11"/>
      <c r="E79" s="11"/>
      <c r="F79" s="11"/>
      <c r="G79" s="11"/>
      <c r="H79" s="11"/>
      <c r="I79" s="11"/>
      <c r="J79" s="11"/>
      <c r="K79" s="11"/>
      <c r="L79" s="17"/>
    </row>
    <row r="80" ht="16.5" customHeight="1">
      <c r="A80" s="27"/>
      <c r="B80" s="29"/>
      <c r="C80" s="27"/>
      <c r="D80" s="27"/>
      <c r="E80" s="24" t="s">
        <v>469</v>
      </c>
      <c r="I80" s="27"/>
      <c r="J80" s="27"/>
      <c r="K80" s="27"/>
      <c r="L80" s="29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</row>
    <row r="81" ht="14.25" customHeight="1">
      <c r="A81" s="27"/>
      <c r="B81" s="29"/>
      <c r="C81" s="21" t="s">
        <v>37</v>
      </c>
      <c r="D81" s="27"/>
      <c r="E81" s="27"/>
      <c r="F81" s="27"/>
      <c r="G81" s="27"/>
      <c r="H81" s="27"/>
      <c r="I81" s="27"/>
      <c r="J81" s="27"/>
      <c r="K81" s="27"/>
      <c r="L81" s="29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</row>
    <row r="82" ht="17.25" customHeight="1">
      <c r="A82" s="27"/>
      <c r="B82" s="29"/>
      <c r="C82" s="27"/>
      <c r="D82" s="27"/>
      <c r="E82" s="32" t="str">
        <f>E11</f>
        <v>962/M - Zemní a montážní práce</v>
      </c>
      <c r="I82" s="27"/>
      <c r="J82" s="27"/>
      <c r="K82" s="27"/>
      <c r="L82" s="29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</row>
    <row r="83" ht="6.75" customHeight="1">
      <c r="A83" s="27"/>
      <c r="B83" s="29"/>
      <c r="C83" s="27"/>
      <c r="D83" s="27"/>
      <c r="E83" s="27"/>
      <c r="F83" s="27"/>
      <c r="G83" s="27"/>
      <c r="H83" s="27"/>
      <c r="I83" s="27"/>
      <c r="J83" s="27"/>
      <c r="K83" s="27"/>
      <c r="L83" s="29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</row>
    <row r="84" ht="18.0" customHeight="1">
      <c r="A84" s="27"/>
      <c r="B84" s="29"/>
      <c r="C84" s="21" t="s">
        <v>38</v>
      </c>
      <c r="D84" s="27"/>
      <c r="E84" s="27"/>
      <c r="F84" s="25" t="str">
        <f>F14</f>
        <v>Praha 9 - Kyje</v>
      </c>
      <c r="G84" s="27"/>
      <c r="H84" s="27"/>
      <c r="I84" s="21" t="s">
        <v>40</v>
      </c>
      <c r="J84" s="34" t="str">
        <f>IF(J14="","",J14)</f>
        <v>29. 8. 2018</v>
      </c>
      <c r="K84" s="27"/>
      <c r="L84" s="29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</row>
    <row r="85" ht="6.75" customHeight="1">
      <c r="A85" s="27"/>
      <c r="B85" s="29"/>
      <c r="C85" s="27"/>
      <c r="D85" s="27"/>
      <c r="E85" s="27"/>
      <c r="F85" s="27"/>
      <c r="G85" s="27"/>
      <c r="H85" s="27"/>
      <c r="I85" s="27"/>
      <c r="J85" s="27"/>
      <c r="K85" s="27"/>
      <c r="L85" s="29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</row>
    <row r="86" ht="15.0" customHeight="1">
      <c r="A86" s="27"/>
      <c r="B86" s="29"/>
      <c r="C86" s="21" t="s">
        <v>46</v>
      </c>
      <c r="D86" s="27"/>
      <c r="E86" s="27"/>
      <c r="F86" s="25" t="str">
        <f>E17</f>
        <v>Hlavní město Praha, Mariánské náměstí 2, 110 00 P1</v>
      </c>
      <c r="G86" s="27"/>
      <c r="H86" s="27"/>
      <c r="I86" s="21" t="s">
        <v>53</v>
      </c>
      <c r="J86" s="25" t="str">
        <f>E23</f>
        <v>VOLTCOM, spol. s r.o.</v>
      </c>
      <c r="K86" s="27"/>
      <c r="L86" s="29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</row>
    <row r="87" ht="14.25" customHeight="1">
      <c r="A87" s="27"/>
      <c r="B87" s="29"/>
      <c r="C87" s="21" t="s">
        <v>51</v>
      </c>
      <c r="D87" s="27"/>
      <c r="E87" s="27"/>
      <c r="F87" s="25" t="str">
        <f>IF(E20="","",E20)</f>
        <v/>
      </c>
      <c r="G87" s="27"/>
      <c r="H87" s="27"/>
      <c r="I87" s="27"/>
      <c r="J87" s="27"/>
      <c r="K87" s="27"/>
      <c r="L87" s="29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</row>
    <row r="88" ht="9.75" customHeight="1">
      <c r="A88" s="27"/>
      <c r="B88" s="29"/>
      <c r="C88" s="27"/>
      <c r="D88" s="27"/>
      <c r="E88" s="27"/>
      <c r="F88" s="27"/>
      <c r="G88" s="27"/>
      <c r="H88" s="27"/>
      <c r="I88" s="27"/>
      <c r="J88" s="27"/>
      <c r="K88" s="27"/>
      <c r="L88" s="29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</row>
    <row r="89" ht="29.25" customHeight="1">
      <c r="A89" s="130"/>
      <c r="B89" s="132"/>
      <c r="C89" s="134" t="s">
        <v>113</v>
      </c>
      <c r="D89" s="135" t="s">
        <v>84</v>
      </c>
      <c r="E89" s="135" t="s">
        <v>79</v>
      </c>
      <c r="F89" s="135" t="s">
        <v>114</v>
      </c>
      <c r="G89" s="135" t="s">
        <v>115</v>
      </c>
      <c r="H89" s="135" t="s">
        <v>116</v>
      </c>
      <c r="I89" s="135" t="s">
        <v>117</v>
      </c>
      <c r="J89" s="135" t="s">
        <v>74</v>
      </c>
      <c r="K89" s="136" t="s">
        <v>118</v>
      </c>
      <c r="L89" s="132"/>
      <c r="M89" s="109" t="s">
        <v>119</v>
      </c>
      <c r="N89" s="110" t="s">
        <v>62</v>
      </c>
      <c r="O89" s="110" t="s">
        <v>120</v>
      </c>
      <c r="P89" s="110" t="s">
        <v>121</v>
      </c>
      <c r="Q89" s="110" t="s">
        <v>122</v>
      </c>
      <c r="R89" s="110" t="s">
        <v>123</v>
      </c>
      <c r="S89" s="110" t="s">
        <v>124</v>
      </c>
      <c r="T89" s="111" t="s">
        <v>125</v>
      </c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</row>
    <row r="90" ht="29.25" customHeight="1">
      <c r="A90" s="27"/>
      <c r="B90" s="29"/>
      <c r="C90" s="87" t="s">
        <v>75</v>
      </c>
      <c r="D90" s="27"/>
      <c r="E90" s="27"/>
      <c r="F90" s="27"/>
      <c r="G90" s="27"/>
      <c r="H90" s="27"/>
      <c r="I90" s="27"/>
      <c r="J90" s="139">
        <f t="shared" ref="J90:J92" si="4">BK90</f>
        <v>0</v>
      </c>
      <c r="K90" s="27"/>
      <c r="L90" s="29"/>
      <c r="M90" s="112"/>
      <c r="N90" s="45"/>
      <c r="O90" s="45"/>
      <c r="P90" s="142">
        <f>P91+P99</f>
        <v>0</v>
      </c>
      <c r="Q90" s="45"/>
      <c r="R90" s="142">
        <f>R91+R99</f>
        <v>35.55219544</v>
      </c>
      <c r="S90" s="45"/>
      <c r="T90" s="144">
        <f>T91+T99</f>
        <v>58.108</v>
      </c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13" t="s">
        <v>105</v>
      </c>
      <c r="AU90" s="13" t="s">
        <v>76</v>
      </c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147">
        <f>BK91+BK99</f>
        <v>0</v>
      </c>
      <c r="BL90" s="27"/>
      <c r="BM90" s="27"/>
      <c r="BN90" s="27"/>
      <c r="BO90" s="27"/>
      <c r="BP90" s="27"/>
      <c r="BQ90" s="27"/>
      <c r="BR90" s="27"/>
    </row>
    <row r="91" ht="36.75" customHeight="1">
      <c r="A91" s="149"/>
      <c r="B91" s="151"/>
      <c r="C91" s="149"/>
      <c r="D91" s="152" t="s">
        <v>105</v>
      </c>
      <c r="E91" s="154" t="s">
        <v>540</v>
      </c>
      <c r="F91" s="154" t="s">
        <v>541</v>
      </c>
      <c r="G91" s="149"/>
      <c r="H91" s="149"/>
      <c r="I91" s="149"/>
      <c r="J91" s="155">
        <f t="shared" si="4"/>
        <v>0</v>
      </c>
      <c r="K91" s="149"/>
      <c r="L91" s="151"/>
      <c r="M91" s="156"/>
      <c r="N91" s="149"/>
      <c r="O91" s="149"/>
      <c r="P91" s="158">
        <f>P92</f>
        <v>0</v>
      </c>
      <c r="Q91" s="149"/>
      <c r="R91" s="158">
        <f>R92</f>
        <v>4.13807544</v>
      </c>
      <c r="S91" s="149"/>
      <c r="T91" s="160">
        <f>T92</f>
        <v>0</v>
      </c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52" t="s">
        <v>21</v>
      </c>
      <c r="AS91" s="149"/>
      <c r="AT91" s="162" t="s">
        <v>105</v>
      </c>
      <c r="AU91" s="162" t="s">
        <v>106</v>
      </c>
      <c r="AV91" s="149"/>
      <c r="AW91" s="149"/>
      <c r="AX91" s="149"/>
      <c r="AY91" s="152" t="s">
        <v>134</v>
      </c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63">
        <f>BK92</f>
        <v>0</v>
      </c>
      <c r="BL91" s="149"/>
      <c r="BM91" s="149"/>
      <c r="BN91" s="149"/>
      <c r="BO91" s="149"/>
      <c r="BP91" s="149"/>
      <c r="BQ91" s="149"/>
      <c r="BR91" s="149"/>
    </row>
    <row r="92" ht="19.5" customHeight="1">
      <c r="A92" s="149"/>
      <c r="B92" s="151"/>
      <c r="C92" s="149"/>
      <c r="D92" s="152" t="s">
        <v>105</v>
      </c>
      <c r="E92" s="164" t="s">
        <v>17</v>
      </c>
      <c r="F92" s="164" t="s">
        <v>544</v>
      </c>
      <c r="G92" s="149"/>
      <c r="H92" s="149"/>
      <c r="I92" s="149"/>
      <c r="J92" s="165">
        <f t="shared" si="4"/>
        <v>0</v>
      </c>
      <c r="K92" s="149"/>
      <c r="L92" s="151"/>
      <c r="M92" s="156"/>
      <c r="N92" s="149"/>
      <c r="O92" s="149"/>
      <c r="P92" s="158">
        <f>SUM(P93:P98)</f>
        <v>0</v>
      </c>
      <c r="Q92" s="149"/>
      <c r="R92" s="158">
        <f>SUM(R93:R98)</f>
        <v>4.13807544</v>
      </c>
      <c r="S92" s="149"/>
      <c r="T92" s="160">
        <f>SUM(T93:T98)</f>
        <v>0</v>
      </c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52" t="s">
        <v>21</v>
      </c>
      <c r="AS92" s="149"/>
      <c r="AT92" s="162" t="s">
        <v>105</v>
      </c>
      <c r="AU92" s="162" t="s">
        <v>21</v>
      </c>
      <c r="AV92" s="149"/>
      <c r="AW92" s="149"/>
      <c r="AX92" s="149"/>
      <c r="AY92" s="152" t="s">
        <v>134</v>
      </c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63">
        <f>SUM(BK93:BK98)</f>
        <v>0</v>
      </c>
      <c r="BL92" s="149"/>
      <c r="BM92" s="149"/>
      <c r="BN92" s="149"/>
      <c r="BO92" s="149"/>
      <c r="BP92" s="149"/>
      <c r="BQ92" s="149"/>
      <c r="BR92" s="149"/>
    </row>
    <row r="93" ht="25.5" customHeight="1">
      <c r="A93" s="27"/>
      <c r="B93" s="29"/>
      <c r="C93" s="166" t="s">
        <v>21</v>
      </c>
      <c r="D93" s="166" t="s">
        <v>141</v>
      </c>
      <c r="E93" s="167" t="s">
        <v>548</v>
      </c>
      <c r="F93" s="168" t="s">
        <v>549</v>
      </c>
      <c r="G93" s="169" t="s">
        <v>403</v>
      </c>
      <c r="H93" s="170">
        <v>0.75</v>
      </c>
      <c r="I93" s="171"/>
      <c r="J93" s="172">
        <f>ROUND(I93*H93,0)</f>
        <v>0</v>
      </c>
      <c r="K93" s="168" t="s">
        <v>202</v>
      </c>
      <c r="L93" s="29"/>
      <c r="M93" s="173" t="s">
        <v>34</v>
      </c>
      <c r="N93" s="174" t="s">
        <v>63</v>
      </c>
      <c r="O93" s="27"/>
      <c r="P93" s="175">
        <f>O93*H93</f>
        <v>0</v>
      </c>
      <c r="Q93" s="175">
        <v>2.16</v>
      </c>
      <c r="R93" s="175">
        <f>Q93*H93</f>
        <v>1.62</v>
      </c>
      <c r="S93" s="175">
        <v>0.0</v>
      </c>
      <c r="T93" s="176">
        <f>S93*H93</f>
        <v>0</v>
      </c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13" t="s">
        <v>175</v>
      </c>
      <c r="AS93" s="27"/>
      <c r="AT93" s="13" t="s">
        <v>141</v>
      </c>
      <c r="AU93" s="13" t="s">
        <v>17</v>
      </c>
      <c r="AV93" s="27"/>
      <c r="AW93" s="27"/>
      <c r="AX93" s="27"/>
      <c r="AY93" s="13" t="s">
        <v>134</v>
      </c>
      <c r="AZ93" s="27"/>
      <c r="BA93" s="27"/>
      <c r="BB93" s="27"/>
      <c r="BC93" s="27"/>
      <c r="BD93" s="27"/>
      <c r="BE93" s="177">
        <f>IF(N93="základní",J93,0)</f>
        <v>0</v>
      </c>
      <c r="BF93" s="177">
        <f>IF(N93="snížená",J93,0)</f>
        <v>0</v>
      </c>
      <c r="BG93" s="177">
        <f>IF(N93="zákl. přenesená",J93,0)</f>
        <v>0</v>
      </c>
      <c r="BH93" s="177">
        <f>IF(N93="sníž. přenesená",J93,0)</f>
        <v>0</v>
      </c>
      <c r="BI93" s="177">
        <f>IF(N93="nulová",J93,0)</f>
        <v>0</v>
      </c>
      <c r="BJ93" s="13" t="s">
        <v>21</v>
      </c>
      <c r="BK93" s="177">
        <f>ROUND(I93*H93,0)</f>
        <v>0</v>
      </c>
      <c r="BL93" s="13" t="s">
        <v>175</v>
      </c>
      <c r="BM93" s="13" t="s">
        <v>554</v>
      </c>
      <c r="BN93" s="27"/>
      <c r="BO93" s="27"/>
      <c r="BP93" s="27"/>
      <c r="BQ93" s="27"/>
      <c r="BR93" s="27"/>
    </row>
    <row r="94" ht="27.0" customHeight="1">
      <c r="A94" s="27"/>
      <c r="B94" s="29"/>
      <c r="C94" s="27"/>
      <c r="D94" s="192" t="s">
        <v>193</v>
      </c>
      <c r="E94" s="27"/>
      <c r="F94" s="193" t="s">
        <v>555</v>
      </c>
      <c r="G94" s="27"/>
      <c r="H94" s="27"/>
      <c r="I94" s="27"/>
      <c r="J94" s="27"/>
      <c r="K94" s="27"/>
      <c r="L94" s="29"/>
      <c r="M94" s="194"/>
      <c r="N94" s="27"/>
      <c r="O94" s="27"/>
      <c r="P94" s="27"/>
      <c r="Q94" s="27"/>
      <c r="R94" s="27"/>
      <c r="S94" s="27"/>
      <c r="T94" s="99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13" t="s">
        <v>193</v>
      </c>
      <c r="AU94" s="13" t="s">
        <v>17</v>
      </c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</row>
    <row r="95" ht="16.5" customHeight="1">
      <c r="A95" s="27"/>
      <c r="B95" s="29"/>
      <c r="C95" s="166" t="s">
        <v>17</v>
      </c>
      <c r="D95" s="166" t="s">
        <v>141</v>
      </c>
      <c r="E95" s="167" t="s">
        <v>556</v>
      </c>
      <c r="F95" s="168" t="s">
        <v>557</v>
      </c>
      <c r="G95" s="169" t="s">
        <v>403</v>
      </c>
      <c r="H95" s="170">
        <v>1.116</v>
      </c>
      <c r="I95" s="171"/>
      <c r="J95" s="172">
        <f>ROUND(I95*H95,0)</f>
        <v>0</v>
      </c>
      <c r="K95" s="168" t="s">
        <v>202</v>
      </c>
      <c r="L95" s="29"/>
      <c r="M95" s="173" t="s">
        <v>34</v>
      </c>
      <c r="N95" s="174" t="s">
        <v>63</v>
      </c>
      <c r="O95" s="27"/>
      <c r="P95" s="175">
        <f>O95*H95</f>
        <v>0</v>
      </c>
      <c r="Q95" s="175">
        <v>2.25634</v>
      </c>
      <c r="R95" s="175">
        <f>Q95*H95</f>
        <v>2.51807544</v>
      </c>
      <c r="S95" s="175">
        <v>0.0</v>
      </c>
      <c r="T95" s="176">
        <f>S95*H95</f>
        <v>0</v>
      </c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13" t="s">
        <v>175</v>
      </c>
      <c r="AS95" s="27"/>
      <c r="AT95" s="13" t="s">
        <v>141</v>
      </c>
      <c r="AU95" s="13" t="s">
        <v>17</v>
      </c>
      <c r="AV95" s="27"/>
      <c r="AW95" s="27"/>
      <c r="AX95" s="27"/>
      <c r="AY95" s="13" t="s">
        <v>134</v>
      </c>
      <c r="AZ95" s="27"/>
      <c r="BA95" s="27"/>
      <c r="BB95" s="27"/>
      <c r="BC95" s="27"/>
      <c r="BD95" s="27"/>
      <c r="BE95" s="177">
        <f>IF(N95="základní",J95,0)</f>
        <v>0</v>
      </c>
      <c r="BF95" s="177">
        <f>IF(N95="snížená",J95,0)</f>
        <v>0</v>
      </c>
      <c r="BG95" s="177">
        <f>IF(N95="zákl. přenesená",J95,0)</f>
        <v>0</v>
      </c>
      <c r="BH95" s="177">
        <f>IF(N95="sníž. přenesená",J95,0)</f>
        <v>0</v>
      </c>
      <c r="BI95" s="177">
        <f>IF(N95="nulová",J95,0)</f>
        <v>0</v>
      </c>
      <c r="BJ95" s="13" t="s">
        <v>21</v>
      </c>
      <c r="BK95" s="177">
        <f>ROUND(I95*H95,0)</f>
        <v>0</v>
      </c>
      <c r="BL95" s="13" t="s">
        <v>175</v>
      </c>
      <c r="BM95" s="13" t="s">
        <v>566</v>
      </c>
      <c r="BN95" s="27"/>
      <c r="BO95" s="27"/>
      <c r="BP95" s="27"/>
      <c r="BQ95" s="27"/>
      <c r="BR95" s="27"/>
    </row>
    <row r="96" ht="13.5" customHeight="1">
      <c r="A96" s="199"/>
      <c r="B96" s="200"/>
      <c r="C96" s="199"/>
      <c r="D96" s="192" t="s">
        <v>285</v>
      </c>
      <c r="E96" s="201" t="s">
        <v>34</v>
      </c>
      <c r="F96" s="202" t="s">
        <v>567</v>
      </c>
      <c r="G96" s="199"/>
      <c r="H96" s="203">
        <v>0.216</v>
      </c>
      <c r="I96" s="199"/>
      <c r="J96" s="199"/>
      <c r="K96" s="199"/>
      <c r="L96" s="200"/>
      <c r="M96" s="204"/>
      <c r="N96" s="199"/>
      <c r="O96" s="199"/>
      <c r="P96" s="199"/>
      <c r="Q96" s="199"/>
      <c r="R96" s="199"/>
      <c r="S96" s="199"/>
      <c r="T96" s="205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201" t="s">
        <v>285</v>
      </c>
      <c r="AU96" s="201" t="s">
        <v>17</v>
      </c>
      <c r="AV96" s="199" t="s">
        <v>17</v>
      </c>
      <c r="AW96" s="199" t="s">
        <v>56</v>
      </c>
      <c r="AX96" s="199" t="s">
        <v>106</v>
      </c>
      <c r="AY96" s="201" t="s">
        <v>134</v>
      </c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</row>
    <row r="97" ht="13.5" customHeight="1">
      <c r="A97" s="199"/>
      <c r="B97" s="200"/>
      <c r="C97" s="199"/>
      <c r="D97" s="192" t="s">
        <v>285</v>
      </c>
      <c r="E97" s="201" t="s">
        <v>34</v>
      </c>
      <c r="F97" s="202" t="s">
        <v>569</v>
      </c>
      <c r="G97" s="199"/>
      <c r="H97" s="203">
        <v>0.9</v>
      </c>
      <c r="I97" s="199"/>
      <c r="J97" s="199"/>
      <c r="K97" s="199"/>
      <c r="L97" s="200"/>
      <c r="M97" s="204"/>
      <c r="N97" s="199"/>
      <c r="O97" s="199"/>
      <c r="P97" s="199"/>
      <c r="Q97" s="199"/>
      <c r="R97" s="199"/>
      <c r="S97" s="199"/>
      <c r="T97" s="205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201" t="s">
        <v>285</v>
      </c>
      <c r="AU97" s="201" t="s">
        <v>17</v>
      </c>
      <c r="AV97" s="199" t="s">
        <v>17</v>
      </c>
      <c r="AW97" s="199" t="s">
        <v>56</v>
      </c>
      <c r="AX97" s="199" t="s">
        <v>106</v>
      </c>
      <c r="AY97" s="201" t="s">
        <v>134</v>
      </c>
      <c r="AZ97" s="199"/>
      <c r="BA97" s="199"/>
      <c r="BB97" s="199"/>
      <c r="BC97" s="199"/>
      <c r="BD97" s="199"/>
      <c r="BE97" s="199"/>
      <c r="BF97" s="199"/>
      <c r="BG97" s="199"/>
      <c r="BH97" s="199"/>
      <c r="BI97" s="199"/>
      <c r="BJ97" s="199"/>
      <c r="BK97" s="199"/>
      <c r="BL97" s="199"/>
      <c r="BM97" s="199"/>
      <c r="BN97" s="199"/>
      <c r="BO97" s="199"/>
      <c r="BP97" s="199"/>
      <c r="BQ97" s="199"/>
      <c r="BR97" s="199"/>
    </row>
    <row r="98" ht="13.5" customHeight="1">
      <c r="A98" s="206"/>
      <c r="B98" s="207"/>
      <c r="C98" s="206"/>
      <c r="D98" s="192" t="s">
        <v>285</v>
      </c>
      <c r="E98" s="208" t="s">
        <v>34</v>
      </c>
      <c r="F98" s="209" t="s">
        <v>289</v>
      </c>
      <c r="G98" s="206"/>
      <c r="H98" s="210">
        <v>1.116</v>
      </c>
      <c r="I98" s="206"/>
      <c r="J98" s="206"/>
      <c r="K98" s="206"/>
      <c r="L98" s="207"/>
      <c r="M98" s="211"/>
      <c r="N98" s="206"/>
      <c r="O98" s="206"/>
      <c r="P98" s="206"/>
      <c r="Q98" s="206"/>
      <c r="R98" s="206"/>
      <c r="S98" s="206"/>
      <c r="T98" s="212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8" t="s">
        <v>285</v>
      </c>
      <c r="AU98" s="208" t="s">
        <v>17</v>
      </c>
      <c r="AV98" s="206" t="s">
        <v>175</v>
      </c>
      <c r="AW98" s="206" t="s">
        <v>56</v>
      </c>
      <c r="AX98" s="206" t="s">
        <v>21</v>
      </c>
      <c r="AY98" s="208" t="s">
        <v>134</v>
      </c>
      <c r="AZ98" s="206"/>
      <c r="BA98" s="206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</row>
    <row r="99" ht="36.75" customHeight="1">
      <c r="A99" s="149"/>
      <c r="B99" s="151"/>
      <c r="C99" s="149"/>
      <c r="D99" s="152" t="s">
        <v>105</v>
      </c>
      <c r="E99" s="154" t="s">
        <v>131</v>
      </c>
      <c r="F99" s="154" t="s">
        <v>132</v>
      </c>
      <c r="G99" s="149"/>
      <c r="H99" s="149"/>
      <c r="I99" s="149"/>
      <c r="J99" s="155">
        <f t="shared" ref="J99:J100" si="5">BK99</f>
        <v>0</v>
      </c>
      <c r="K99" s="149"/>
      <c r="L99" s="151"/>
      <c r="M99" s="156"/>
      <c r="N99" s="149"/>
      <c r="O99" s="149"/>
      <c r="P99" s="158">
        <f>P100+P144</f>
        <v>0</v>
      </c>
      <c r="Q99" s="149"/>
      <c r="R99" s="158">
        <f>R100+R144</f>
        <v>31.41412</v>
      </c>
      <c r="S99" s="149"/>
      <c r="T99" s="160">
        <f>T100+T144</f>
        <v>58.108</v>
      </c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52" t="s">
        <v>133</v>
      </c>
      <c r="AS99" s="149"/>
      <c r="AT99" s="162" t="s">
        <v>105</v>
      </c>
      <c r="AU99" s="162" t="s">
        <v>106</v>
      </c>
      <c r="AV99" s="149"/>
      <c r="AW99" s="149"/>
      <c r="AX99" s="149"/>
      <c r="AY99" s="152" t="s">
        <v>134</v>
      </c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63">
        <f>BK100+BK144</f>
        <v>0</v>
      </c>
      <c r="BL99" s="149"/>
      <c r="BM99" s="149"/>
      <c r="BN99" s="149"/>
      <c r="BO99" s="149"/>
      <c r="BP99" s="149"/>
      <c r="BQ99" s="149"/>
      <c r="BR99" s="149"/>
    </row>
    <row r="100" ht="19.5" customHeight="1">
      <c r="A100" s="149"/>
      <c r="B100" s="151"/>
      <c r="C100" s="149"/>
      <c r="D100" s="152" t="s">
        <v>105</v>
      </c>
      <c r="E100" s="164" t="s">
        <v>137</v>
      </c>
      <c r="F100" s="164" t="s">
        <v>138</v>
      </c>
      <c r="G100" s="149"/>
      <c r="H100" s="149"/>
      <c r="I100" s="149"/>
      <c r="J100" s="165">
        <f t="shared" si="5"/>
        <v>0</v>
      </c>
      <c r="K100" s="149"/>
      <c r="L100" s="151"/>
      <c r="M100" s="156"/>
      <c r="N100" s="149"/>
      <c r="O100" s="149"/>
      <c r="P100" s="158">
        <f>SUM(P101:P143)</f>
        <v>0</v>
      </c>
      <c r="Q100" s="149"/>
      <c r="R100" s="158">
        <f>SUM(R101:R143)</f>
        <v>1.08912</v>
      </c>
      <c r="S100" s="149"/>
      <c r="T100" s="160">
        <f>SUM(T101:T143)</f>
        <v>0</v>
      </c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52" t="s">
        <v>133</v>
      </c>
      <c r="AS100" s="149"/>
      <c r="AT100" s="162" t="s">
        <v>105</v>
      </c>
      <c r="AU100" s="162" t="s">
        <v>21</v>
      </c>
      <c r="AV100" s="149"/>
      <c r="AW100" s="149"/>
      <c r="AX100" s="149"/>
      <c r="AY100" s="152" t="s">
        <v>134</v>
      </c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63">
        <f>SUM(BK101:BK143)</f>
        <v>0</v>
      </c>
      <c r="BL100" s="149"/>
      <c r="BM100" s="149"/>
      <c r="BN100" s="149"/>
      <c r="BO100" s="149"/>
      <c r="BP100" s="149"/>
      <c r="BQ100" s="149"/>
      <c r="BR100" s="149"/>
    </row>
    <row r="101" ht="16.5" customHeight="1">
      <c r="A101" s="27"/>
      <c r="B101" s="29"/>
      <c r="C101" s="166" t="s">
        <v>133</v>
      </c>
      <c r="D101" s="166" t="s">
        <v>141</v>
      </c>
      <c r="E101" s="167" t="s">
        <v>263</v>
      </c>
      <c r="F101" s="168" t="s">
        <v>264</v>
      </c>
      <c r="G101" s="169" t="s">
        <v>146</v>
      </c>
      <c r="H101" s="170">
        <v>2.0</v>
      </c>
      <c r="I101" s="171"/>
      <c r="J101" s="172">
        <f t="shared" ref="J101:J104" si="6">ROUND(I101*H101,0)</f>
        <v>0</v>
      </c>
      <c r="K101" s="168" t="s">
        <v>149</v>
      </c>
      <c r="L101" s="29"/>
      <c r="M101" s="173" t="s">
        <v>34</v>
      </c>
      <c r="N101" s="174" t="s">
        <v>63</v>
      </c>
      <c r="O101" s="27"/>
      <c r="P101" s="175">
        <f t="shared" ref="P101:P104" si="7">O101*H101</f>
        <v>0</v>
      </c>
      <c r="Q101" s="175">
        <v>0.0</v>
      </c>
      <c r="R101" s="175">
        <f t="shared" ref="R101:R104" si="8">Q101*H101</f>
        <v>0</v>
      </c>
      <c r="S101" s="175">
        <v>0.0</v>
      </c>
      <c r="T101" s="176">
        <f t="shared" ref="T101:T104" si="9">S101*H101</f>
        <v>0</v>
      </c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13" t="s">
        <v>152</v>
      </c>
      <c r="AS101" s="27"/>
      <c r="AT101" s="13" t="s">
        <v>141</v>
      </c>
      <c r="AU101" s="13" t="s">
        <v>17</v>
      </c>
      <c r="AV101" s="27"/>
      <c r="AW101" s="27"/>
      <c r="AX101" s="27"/>
      <c r="AY101" s="13" t="s">
        <v>134</v>
      </c>
      <c r="AZ101" s="27"/>
      <c r="BA101" s="27"/>
      <c r="BB101" s="27"/>
      <c r="BC101" s="27"/>
      <c r="BD101" s="27"/>
      <c r="BE101" s="177">
        <f t="shared" ref="BE101:BE104" si="10">IF(N101="základní",J101,0)</f>
        <v>0</v>
      </c>
      <c r="BF101" s="177">
        <f t="shared" ref="BF101:BF104" si="11">IF(N101="snížená",J101,0)</f>
        <v>0</v>
      </c>
      <c r="BG101" s="177">
        <f t="shared" ref="BG101:BG104" si="12">IF(N101="zákl. přenesená",J101,0)</f>
        <v>0</v>
      </c>
      <c r="BH101" s="177">
        <f t="shared" ref="BH101:BH104" si="13">IF(N101="sníž. přenesená",J101,0)</f>
        <v>0</v>
      </c>
      <c r="BI101" s="177">
        <f t="shared" ref="BI101:BI104" si="14">IF(N101="nulová",J101,0)</f>
        <v>0</v>
      </c>
      <c r="BJ101" s="13" t="s">
        <v>21</v>
      </c>
      <c r="BK101" s="177">
        <f t="shared" ref="BK101:BK104" si="15">ROUND(I101*H101,0)</f>
        <v>0</v>
      </c>
      <c r="BL101" s="13" t="s">
        <v>152</v>
      </c>
      <c r="BM101" s="13" t="s">
        <v>586</v>
      </c>
      <c r="BN101" s="27"/>
      <c r="BO101" s="27"/>
      <c r="BP101" s="27"/>
      <c r="BQ101" s="27"/>
      <c r="BR101" s="27"/>
    </row>
    <row r="102" ht="16.5" customHeight="1">
      <c r="A102" s="27"/>
      <c r="B102" s="29"/>
      <c r="C102" s="178" t="s">
        <v>175</v>
      </c>
      <c r="D102" s="178" t="s">
        <v>131</v>
      </c>
      <c r="E102" s="179" t="s">
        <v>266</v>
      </c>
      <c r="F102" s="180" t="s">
        <v>267</v>
      </c>
      <c r="G102" s="182" t="s">
        <v>174</v>
      </c>
      <c r="H102" s="184">
        <v>2.0</v>
      </c>
      <c r="I102" s="186"/>
      <c r="J102" s="187">
        <f t="shared" si="6"/>
        <v>0</v>
      </c>
      <c r="K102" s="180" t="s">
        <v>149</v>
      </c>
      <c r="L102" s="188"/>
      <c r="M102" s="190" t="s">
        <v>34</v>
      </c>
      <c r="N102" s="191" t="s">
        <v>63</v>
      </c>
      <c r="O102" s="27"/>
      <c r="P102" s="175">
        <f t="shared" si="7"/>
        <v>0</v>
      </c>
      <c r="Q102" s="175">
        <v>0.0</v>
      </c>
      <c r="R102" s="175">
        <f t="shared" si="8"/>
        <v>0</v>
      </c>
      <c r="S102" s="175">
        <v>0.0</v>
      </c>
      <c r="T102" s="176">
        <f t="shared" si="9"/>
        <v>0</v>
      </c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13" t="s">
        <v>186</v>
      </c>
      <c r="AS102" s="27"/>
      <c r="AT102" s="13" t="s">
        <v>131</v>
      </c>
      <c r="AU102" s="13" t="s">
        <v>17</v>
      </c>
      <c r="AV102" s="27"/>
      <c r="AW102" s="27"/>
      <c r="AX102" s="27"/>
      <c r="AY102" s="13" t="s">
        <v>134</v>
      </c>
      <c r="AZ102" s="27"/>
      <c r="BA102" s="27"/>
      <c r="BB102" s="27"/>
      <c r="BC102" s="27"/>
      <c r="BD102" s="27"/>
      <c r="BE102" s="177">
        <f t="shared" si="10"/>
        <v>0</v>
      </c>
      <c r="BF102" s="177">
        <f t="shared" si="11"/>
        <v>0</v>
      </c>
      <c r="BG102" s="177">
        <f t="shared" si="12"/>
        <v>0</v>
      </c>
      <c r="BH102" s="177">
        <f t="shared" si="13"/>
        <v>0</v>
      </c>
      <c r="BI102" s="177">
        <f t="shared" si="14"/>
        <v>0</v>
      </c>
      <c r="BJ102" s="13" t="s">
        <v>21</v>
      </c>
      <c r="BK102" s="177">
        <f t="shared" si="15"/>
        <v>0</v>
      </c>
      <c r="BL102" s="13" t="s">
        <v>186</v>
      </c>
      <c r="BM102" s="13" t="s">
        <v>591</v>
      </c>
      <c r="BN102" s="27"/>
      <c r="BO102" s="27"/>
      <c r="BP102" s="27"/>
      <c r="BQ102" s="27"/>
      <c r="BR102" s="27"/>
    </row>
    <row r="103" ht="25.5" customHeight="1">
      <c r="A103" s="27"/>
      <c r="B103" s="29"/>
      <c r="C103" s="166" t="s">
        <v>183</v>
      </c>
      <c r="D103" s="166" t="s">
        <v>141</v>
      </c>
      <c r="E103" s="167" t="s">
        <v>592</v>
      </c>
      <c r="F103" s="168" t="s">
        <v>593</v>
      </c>
      <c r="G103" s="169" t="s">
        <v>282</v>
      </c>
      <c r="H103" s="170">
        <v>398.0</v>
      </c>
      <c r="I103" s="171"/>
      <c r="J103" s="172">
        <f t="shared" si="6"/>
        <v>0</v>
      </c>
      <c r="K103" s="168" t="s">
        <v>149</v>
      </c>
      <c r="L103" s="29"/>
      <c r="M103" s="173" t="s">
        <v>34</v>
      </c>
      <c r="N103" s="174" t="s">
        <v>63</v>
      </c>
      <c r="O103" s="27"/>
      <c r="P103" s="175">
        <f t="shared" si="7"/>
        <v>0</v>
      </c>
      <c r="Q103" s="175">
        <v>0.0</v>
      </c>
      <c r="R103" s="175">
        <f t="shared" si="8"/>
        <v>0</v>
      </c>
      <c r="S103" s="175">
        <v>0.0</v>
      </c>
      <c r="T103" s="176">
        <f t="shared" si="9"/>
        <v>0</v>
      </c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13" t="s">
        <v>152</v>
      </c>
      <c r="AS103" s="27"/>
      <c r="AT103" s="13" t="s">
        <v>141</v>
      </c>
      <c r="AU103" s="13" t="s">
        <v>17</v>
      </c>
      <c r="AV103" s="27"/>
      <c r="AW103" s="27"/>
      <c r="AX103" s="27"/>
      <c r="AY103" s="13" t="s">
        <v>134</v>
      </c>
      <c r="AZ103" s="27"/>
      <c r="BA103" s="27"/>
      <c r="BB103" s="27"/>
      <c r="BC103" s="27"/>
      <c r="BD103" s="27"/>
      <c r="BE103" s="177">
        <f t="shared" si="10"/>
        <v>0</v>
      </c>
      <c r="BF103" s="177">
        <f t="shared" si="11"/>
        <v>0</v>
      </c>
      <c r="BG103" s="177">
        <f t="shared" si="12"/>
        <v>0</v>
      </c>
      <c r="BH103" s="177">
        <f t="shared" si="13"/>
        <v>0</v>
      </c>
      <c r="BI103" s="177">
        <f t="shared" si="14"/>
        <v>0</v>
      </c>
      <c r="BJ103" s="13" t="s">
        <v>21</v>
      </c>
      <c r="BK103" s="177">
        <f t="shared" si="15"/>
        <v>0</v>
      </c>
      <c r="BL103" s="13" t="s">
        <v>152</v>
      </c>
      <c r="BM103" s="13" t="s">
        <v>598</v>
      </c>
      <c r="BN103" s="27"/>
      <c r="BO103" s="27"/>
      <c r="BP103" s="27"/>
      <c r="BQ103" s="27"/>
      <c r="BR103" s="27"/>
    </row>
    <row r="104" ht="25.5" customHeight="1">
      <c r="A104" s="27"/>
      <c r="B104" s="29"/>
      <c r="C104" s="166" t="s">
        <v>192</v>
      </c>
      <c r="D104" s="166" t="s">
        <v>141</v>
      </c>
      <c r="E104" s="167" t="s">
        <v>599</v>
      </c>
      <c r="F104" s="168" t="s">
        <v>600</v>
      </c>
      <c r="G104" s="169" t="s">
        <v>282</v>
      </c>
      <c r="H104" s="170">
        <v>122.0</v>
      </c>
      <c r="I104" s="171"/>
      <c r="J104" s="172">
        <f t="shared" si="6"/>
        <v>0</v>
      </c>
      <c r="K104" s="168" t="s">
        <v>149</v>
      </c>
      <c r="L104" s="29"/>
      <c r="M104" s="173" t="s">
        <v>34</v>
      </c>
      <c r="N104" s="174" t="s">
        <v>63</v>
      </c>
      <c r="O104" s="27"/>
      <c r="P104" s="175">
        <f t="shared" si="7"/>
        <v>0</v>
      </c>
      <c r="Q104" s="175">
        <v>0.0</v>
      </c>
      <c r="R104" s="175">
        <f t="shared" si="8"/>
        <v>0</v>
      </c>
      <c r="S104" s="175">
        <v>0.0</v>
      </c>
      <c r="T104" s="176">
        <f t="shared" si="9"/>
        <v>0</v>
      </c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13" t="s">
        <v>152</v>
      </c>
      <c r="AS104" s="27"/>
      <c r="AT104" s="13" t="s">
        <v>141</v>
      </c>
      <c r="AU104" s="13" t="s">
        <v>17</v>
      </c>
      <c r="AV104" s="27"/>
      <c r="AW104" s="27"/>
      <c r="AX104" s="27"/>
      <c r="AY104" s="13" t="s">
        <v>134</v>
      </c>
      <c r="AZ104" s="27"/>
      <c r="BA104" s="27"/>
      <c r="BB104" s="27"/>
      <c r="BC104" s="27"/>
      <c r="BD104" s="27"/>
      <c r="BE104" s="177">
        <f t="shared" si="10"/>
        <v>0</v>
      </c>
      <c r="BF104" s="177">
        <f t="shared" si="11"/>
        <v>0</v>
      </c>
      <c r="BG104" s="177">
        <f t="shared" si="12"/>
        <v>0</v>
      </c>
      <c r="BH104" s="177">
        <f t="shared" si="13"/>
        <v>0</v>
      </c>
      <c r="BI104" s="177">
        <f t="shared" si="14"/>
        <v>0</v>
      </c>
      <c r="BJ104" s="13" t="s">
        <v>21</v>
      </c>
      <c r="BK104" s="177">
        <f t="shared" si="15"/>
        <v>0</v>
      </c>
      <c r="BL104" s="13" t="s">
        <v>152</v>
      </c>
      <c r="BM104" s="13" t="s">
        <v>603</v>
      </c>
      <c r="BN104" s="27"/>
      <c r="BO104" s="27"/>
      <c r="BP104" s="27"/>
      <c r="BQ104" s="27"/>
      <c r="BR104" s="27"/>
    </row>
    <row r="105" ht="27.0" customHeight="1">
      <c r="A105" s="27"/>
      <c r="B105" s="29"/>
      <c r="C105" s="27"/>
      <c r="D105" s="192" t="s">
        <v>193</v>
      </c>
      <c r="E105" s="27"/>
      <c r="F105" s="193" t="s">
        <v>605</v>
      </c>
      <c r="G105" s="27"/>
      <c r="H105" s="27"/>
      <c r="I105" s="27"/>
      <c r="J105" s="27"/>
      <c r="K105" s="27"/>
      <c r="L105" s="29"/>
      <c r="M105" s="194"/>
      <c r="N105" s="27"/>
      <c r="O105" s="27"/>
      <c r="P105" s="27"/>
      <c r="Q105" s="27"/>
      <c r="R105" s="27"/>
      <c r="S105" s="27"/>
      <c r="T105" s="99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13" t="s">
        <v>193</v>
      </c>
      <c r="AU105" s="13" t="s">
        <v>17</v>
      </c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</row>
    <row r="106" ht="16.5" customHeight="1">
      <c r="A106" s="27"/>
      <c r="B106" s="29"/>
      <c r="C106" s="178" t="s">
        <v>199</v>
      </c>
      <c r="D106" s="178" t="s">
        <v>131</v>
      </c>
      <c r="E106" s="179" t="s">
        <v>606</v>
      </c>
      <c r="F106" s="180" t="s">
        <v>607</v>
      </c>
      <c r="G106" s="182" t="s">
        <v>282</v>
      </c>
      <c r="H106" s="184">
        <v>520.0</v>
      </c>
      <c r="I106" s="186"/>
      <c r="J106" s="187">
        <f t="shared" ref="J106:J111" si="16">ROUND(I106*H106,0)</f>
        <v>0</v>
      </c>
      <c r="K106" s="180" t="s">
        <v>34</v>
      </c>
      <c r="L106" s="188"/>
      <c r="M106" s="190" t="s">
        <v>34</v>
      </c>
      <c r="N106" s="191" t="s">
        <v>63</v>
      </c>
      <c r="O106" s="27"/>
      <c r="P106" s="175">
        <f t="shared" ref="P106:P111" si="17">O106*H106</f>
        <v>0</v>
      </c>
      <c r="Q106" s="175">
        <v>0.0</v>
      </c>
      <c r="R106" s="175">
        <f t="shared" ref="R106:R111" si="18">Q106*H106</f>
        <v>0</v>
      </c>
      <c r="S106" s="175">
        <v>0.0</v>
      </c>
      <c r="T106" s="176">
        <f t="shared" ref="T106:T111" si="19">S106*H106</f>
        <v>0</v>
      </c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13" t="s">
        <v>186</v>
      </c>
      <c r="AS106" s="27"/>
      <c r="AT106" s="13" t="s">
        <v>131</v>
      </c>
      <c r="AU106" s="13" t="s">
        <v>17</v>
      </c>
      <c r="AV106" s="27"/>
      <c r="AW106" s="27"/>
      <c r="AX106" s="27"/>
      <c r="AY106" s="13" t="s">
        <v>134</v>
      </c>
      <c r="AZ106" s="27"/>
      <c r="BA106" s="27"/>
      <c r="BB106" s="27"/>
      <c r="BC106" s="27"/>
      <c r="BD106" s="27"/>
      <c r="BE106" s="177">
        <f t="shared" ref="BE106:BE111" si="20">IF(N106="základní",J106,0)</f>
        <v>0</v>
      </c>
      <c r="BF106" s="177">
        <f t="shared" ref="BF106:BF111" si="21">IF(N106="snížená",J106,0)</f>
        <v>0</v>
      </c>
      <c r="BG106" s="177">
        <f t="shared" ref="BG106:BG111" si="22">IF(N106="zákl. přenesená",J106,0)</f>
        <v>0</v>
      </c>
      <c r="BH106" s="177">
        <f t="shared" ref="BH106:BH111" si="23">IF(N106="sníž. přenesená",J106,0)</f>
        <v>0</v>
      </c>
      <c r="BI106" s="177">
        <f t="shared" ref="BI106:BI111" si="24">IF(N106="nulová",J106,0)</f>
        <v>0</v>
      </c>
      <c r="BJ106" s="13" t="s">
        <v>21</v>
      </c>
      <c r="BK106" s="177">
        <f t="shared" ref="BK106:BK111" si="25">ROUND(I106*H106,0)</f>
        <v>0</v>
      </c>
      <c r="BL106" s="13" t="s">
        <v>186</v>
      </c>
      <c r="BM106" s="13" t="s">
        <v>611</v>
      </c>
      <c r="BN106" s="27"/>
      <c r="BO106" s="27"/>
      <c r="BP106" s="27"/>
      <c r="BQ106" s="27"/>
      <c r="BR106" s="27"/>
    </row>
    <row r="107" ht="25.5" customHeight="1">
      <c r="A107" s="27"/>
      <c r="B107" s="29"/>
      <c r="C107" s="166" t="s">
        <v>205</v>
      </c>
      <c r="D107" s="166" t="s">
        <v>141</v>
      </c>
      <c r="E107" s="167" t="s">
        <v>612</v>
      </c>
      <c r="F107" s="168" t="s">
        <v>613</v>
      </c>
      <c r="G107" s="169" t="s">
        <v>146</v>
      </c>
      <c r="H107" s="170">
        <v>1.0</v>
      </c>
      <c r="I107" s="171"/>
      <c r="J107" s="172">
        <f t="shared" si="16"/>
        <v>0</v>
      </c>
      <c r="K107" s="168" t="s">
        <v>149</v>
      </c>
      <c r="L107" s="29"/>
      <c r="M107" s="173" t="s">
        <v>34</v>
      </c>
      <c r="N107" s="174" t="s">
        <v>63</v>
      </c>
      <c r="O107" s="27"/>
      <c r="P107" s="175">
        <f t="shared" si="17"/>
        <v>0</v>
      </c>
      <c r="Q107" s="175">
        <v>0.0</v>
      </c>
      <c r="R107" s="175">
        <f t="shared" si="18"/>
        <v>0</v>
      </c>
      <c r="S107" s="175">
        <v>0.0</v>
      </c>
      <c r="T107" s="176">
        <f t="shared" si="19"/>
        <v>0</v>
      </c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13" t="s">
        <v>152</v>
      </c>
      <c r="AS107" s="27"/>
      <c r="AT107" s="13" t="s">
        <v>141</v>
      </c>
      <c r="AU107" s="13" t="s">
        <v>17</v>
      </c>
      <c r="AV107" s="27"/>
      <c r="AW107" s="27"/>
      <c r="AX107" s="27"/>
      <c r="AY107" s="13" t="s">
        <v>134</v>
      </c>
      <c r="AZ107" s="27"/>
      <c r="BA107" s="27"/>
      <c r="BB107" s="27"/>
      <c r="BC107" s="27"/>
      <c r="BD107" s="27"/>
      <c r="BE107" s="177">
        <f t="shared" si="20"/>
        <v>0</v>
      </c>
      <c r="BF107" s="177">
        <f t="shared" si="21"/>
        <v>0</v>
      </c>
      <c r="BG107" s="177">
        <f t="shared" si="22"/>
        <v>0</v>
      </c>
      <c r="BH107" s="177">
        <f t="shared" si="23"/>
        <v>0</v>
      </c>
      <c r="BI107" s="177">
        <f t="shared" si="24"/>
        <v>0</v>
      </c>
      <c r="BJ107" s="13" t="s">
        <v>21</v>
      </c>
      <c r="BK107" s="177">
        <f t="shared" si="25"/>
        <v>0</v>
      </c>
      <c r="BL107" s="13" t="s">
        <v>152</v>
      </c>
      <c r="BM107" s="13" t="s">
        <v>614</v>
      </c>
      <c r="BN107" s="27"/>
      <c r="BO107" s="27"/>
      <c r="BP107" s="27"/>
      <c r="BQ107" s="27"/>
      <c r="BR107" s="27"/>
    </row>
    <row r="108" ht="16.5" customHeight="1">
      <c r="A108" s="27"/>
      <c r="B108" s="29"/>
      <c r="C108" s="178" t="s">
        <v>211</v>
      </c>
      <c r="D108" s="178" t="s">
        <v>131</v>
      </c>
      <c r="E108" s="179" t="s">
        <v>615</v>
      </c>
      <c r="F108" s="180" t="s">
        <v>616</v>
      </c>
      <c r="G108" s="182" t="s">
        <v>174</v>
      </c>
      <c r="H108" s="184">
        <v>1.0</v>
      </c>
      <c r="I108" s="186"/>
      <c r="J108" s="187">
        <f t="shared" si="16"/>
        <v>0</v>
      </c>
      <c r="K108" s="180" t="s">
        <v>149</v>
      </c>
      <c r="L108" s="188"/>
      <c r="M108" s="190" t="s">
        <v>34</v>
      </c>
      <c r="N108" s="191" t="s">
        <v>63</v>
      </c>
      <c r="O108" s="27"/>
      <c r="P108" s="175">
        <f t="shared" si="17"/>
        <v>0</v>
      </c>
      <c r="Q108" s="175">
        <v>0.0</v>
      </c>
      <c r="R108" s="175">
        <f t="shared" si="18"/>
        <v>0</v>
      </c>
      <c r="S108" s="175">
        <v>0.0</v>
      </c>
      <c r="T108" s="176">
        <f t="shared" si="19"/>
        <v>0</v>
      </c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13" t="s">
        <v>186</v>
      </c>
      <c r="AS108" s="27"/>
      <c r="AT108" s="13" t="s">
        <v>131</v>
      </c>
      <c r="AU108" s="13" t="s">
        <v>17</v>
      </c>
      <c r="AV108" s="27"/>
      <c r="AW108" s="27"/>
      <c r="AX108" s="27"/>
      <c r="AY108" s="13" t="s">
        <v>134</v>
      </c>
      <c r="AZ108" s="27"/>
      <c r="BA108" s="27"/>
      <c r="BB108" s="27"/>
      <c r="BC108" s="27"/>
      <c r="BD108" s="27"/>
      <c r="BE108" s="177">
        <f t="shared" si="20"/>
        <v>0</v>
      </c>
      <c r="BF108" s="177">
        <f t="shared" si="21"/>
        <v>0</v>
      </c>
      <c r="BG108" s="177">
        <f t="shared" si="22"/>
        <v>0</v>
      </c>
      <c r="BH108" s="177">
        <f t="shared" si="23"/>
        <v>0</v>
      </c>
      <c r="BI108" s="177">
        <f t="shared" si="24"/>
        <v>0</v>
      </c>
      <c r="BJ108" s="13" t="s">
        <v>21</v>
      </c>
      <c r="BK108" s="177">
        <f t="shared" si="25"/>
        <v>0</v>
      </c>
      <c r="BL108" s="13" t="s">
        <v>186</v>
      </c>
      <c r="BM108" s="13" t="s">
        <v>617</v>
      </c>
      <c r="BN108" s="27"/>
      <c r="BO108" s="27"/>
      <c r="BP108" s="27"/>
      <c r="BQ108" s="27"/>
      <c r="BR108" s="27"/>
    </row>
    <row r="109" ht="25.5" customHeight="1">
      <c r="A109" s="27"/>
      <c r="B109" s="29"/>
      <c r="C109" s="166" t="s">
        <v>44</v>
      </c>
      <c r="D109" s="166" t="s">
        <v>141</v>
      </c>
      <c r="E109" s="167" t="s">
        <v>618</v>
      </c>
      <c r="F109" s="168" t="s">
        <v>619</v>
      </c>
      <c r="G109" s="169" t="s">
        <v>146</v>
      </c>
      <c r="H109" s="170">
        <v>2.0</v>
      </c>
      <c r="I109" s="171"/>
      <c r="J109" s="172">
        <f t="shared" si="16"/>
        <v>0</v>
      </c>
      <c r="K109" s="168" t="s">
        <v>149</v>
      </c>
      <c r="L109" s="29"/>
      <c r="M109" s="173" t="s">
        <v>34</v>
      </c>
      <c r="N109" s="174" t="s">
        <v>63</v>
      </c>
      <c r="O109" s="27"/>
      <c r="P109" s="175">
        <f t="shared" si="17"/>
        <v>0</v>
      </c>
      <c r="Q109" s="175">
        <v>0.0</v>
      </c>
      <c r="R109" s="175">
        <f t="shared" si="18"/>
        <v>0</v>
      </c>
      <c r="S109" s="175">
        <v>0.0</v>
      </c>
      <c r="T109" s="176">
        <f t="shared" si="19"/>
        <v>0</v>
      </c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13" t="s">
        <v>152</v>
      </c>
      <c r="AS109" s="27"/>
      <c r="AT109" s="13" t="s">
        <v>141</v>
      </c>
      <c r="AU109" s="13" t="s">
        <v>17</v>
      </c>
      <c r="AV109" s="27"/>
      <c r="AW109" s="27"/>
      <c r="AX109" s="27"/>
      <c r="AY109" s="13" t="s">
        <v>134</v>
      </c>
      <c r="AZ109" s="27"/>
      <c r="BA109" s="27"/>
      <c r="BB109" s="27"/>
      <c r="BC109" s="27"/>
      <c r="BD109" s="27"/>
      <c r="BE109" s="177">
        <f t="shared" si="20"/>
        <v>0</v>
      </c>
      <c r="BF109" s="177">
        <f t="shared" si="21"/>
        <v>0</v>
      </c>
      <c r="BG109" s="177">
        <f t="shared" si="22"/>
        <v>0</v>
      </c>
      <c r="BH109" s="177">
        <f t="shared" si="23"/>
        <v>0</v>
      </c>
      <c r="BI109" s="177">
        <f t="shared" si="24"/>
        <v>0</v>
      </c>
      <c r="BJ109" s="13" t="s">
        <v>21</v>
      </c>
      <c r="BK109" s="177">
        <f t="shared" si="25"/>
        <v>0</v>
      </c>
      <c r="BL109" s="13" t="s">
        <v>152</v>
      </c>
      <c r="BM109" s="13" t="s">
        <v>624</v>
      </c>
      <c r="BN109" s="27"/>
      <c r="BO109" s="27"/>
      <c r="BP109" s="27"/>
      <c r="BQ109" s="27"/>
      <c r="BR109" s="27"/>
    </row>
    <row r="110" ht="16.5" customHeight="1">
      <c r="A110" s="27"/>
      <c r="B110" s="29"/>
      <c r="C110" s="178" t="s">
        <v>218</v>
      </c>
      <c r="D110" s="178" t="s">
        <v>131</v>
      </c>
      <c r="E110" s="179" t="s">
        <v>625</v>
      </c>
      <c r="F110" s="180" t="s">
        <v>626</v>
      </c>
      <c r="G110" s="182" t="s">
        <v>174</v>
      </c>
      <c r="H110" s="184">
        <v>2.0</v>
      </c>
      <c r="I110" s="186"/>
      <c r="J110" s="187">
        <f t="shared" si="16"/>
        <v>0</v>
      </c>
      <c r="K110" s="180" t="s">
        <v>149</v>
      </c>
      <c r="L110" s="188"/>
      <c r="M110" s="190" t="s">
        <v>34</v>
      </c>
      <c r="N110" s="191" t="s">
        <v>63</v>
      </c>
      <c r="O110" s="27"/>
      <c r="P110" s="175">
        <f t="shared" si="17"/>
        <v>0</v>
      </c>
      <c r="Q110" s="175">
        <v>0.0</v>
      </c>
      <c r="R110" s="175">
        <f t="shared" si="18"/>
        <v>0</v>
      </c>
      <c r="S110" s="175">
        <v>0.0</v>
      </c>
      <c r="T110" s="176">
        <f t="shared" si="19"/>
        <v>0</v>
      </c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13" t="s">
        <v>186</v>
      </c>
      <c r="AS110" s="27"/>
      <c r="AT110" s="13" t="s">
        <v>131</v>
      </c>
      <c r="AU110" s="13" t="s">
        <v>17</v>
      </c>
      <c r="AV110" s="27"/>
      <c r="AW110" s="27"/>
      <c r="AX110" s="27"/>
      <c r="AY110" s="13" t="s">
        <v>134</v>
      </c>
      <c r="AZ110" s="27"/>
      <c r="BA110" s="27"/>
      <c r="BB110" s="27"/>
      <c r="BC110" s="27"/>
      <c r="BD110" s="27"/>
      <c r="BE110" s="177">
        <f t="shared" si="20"/>
        <v>0</v>
      </c>
      <c r="BF110" s="177">
        <f t="shared" si="21"/>
        <v>0</v>
      </c>
      <c r="BG110" s="177">
        <f t="shared" si="22"/>
        <v>0</v>
      </c>
      <c r="BH110" s="177">
        <f t="shared" si="23"/>
        <v>0</v>
      </c>
      <c r="BI110" s="177">
        <f t="shared" si="24"/>
        <v>0</v>
      </c>
      <c r="BJ110" s="13" t="s">
        <v>21</v>
      </c>
      <c r="BK110" s="177">
        <f t="shared" si="25"/>
        <v>0</v>
      </c>
      <c r="BL110" s="13" t="s">
        <v>186</v>
      </c>
      <c r="BM110" s="13" t="s">
        <v>631</v>
      </c>
      <c r="BN110" s="27"/>
      <c r="BO110" s="27"/>
      <c r="BP110" s="27"/>
      <c r="BQ110" s="27"/>
      <c r="BR110" s="27"/>
    </row>
    <row r="111" ht="25.5" customHeight="1">
      <c r="A111" s="27"/>
      <c r="B111" s="29"/>
      <c r="C111" s="166" t="s">
        <v>222</v>
      </c>
      <c r="D111" s="166" t="s">
        <v>141</v>
      </c>
      <c r="E111" s="167" t="s">
        <v>632</v>
      </c>
      <c r="F111" s="168" t="s">
        <v>600</v>
      </c>
      <c r="G111" s="169" t="s">
        <v>282</v>
      </c>
      <c r="H111" s="170">
        <v>1.0</v>
      </c>
      <c r="I111" s="171"/>
      <c r="J111" s="172">
        <f t="shared" si="16"/>
        <v>0</v>
      </c>
      <c r="K111" s="168" t="s">
        <v>149</v>
      </c>
      <c r="L111" s="29"/>
      <c r="M111" s="173" t="s">
        <v>34</v>
      </c>
      <c r="N111" s="174" t="s">
        <v>63</v>
      </c>
      <c r="O111" s="27"/>
      <c r="P111" s="175">
        <f t="shared" si="17"/>
        <v>0</v>
      </c>
      <c r="Q111" s="175">
        <v>0.0</v>
      </c>
      <c r="R111" s="175">
        <f t="shared" si="18"/>
        <v>0</v>
      </c>
      <c r="S111" s="175">
        <v>0.0</v>
      </c>
      <c r="T111" s="176">
        <f t="shared" si="19"/>
        <v>0</v>
      </c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13" t="s">
        <v>152</v>
      </c>
      <c r="AS111" s="27"/>
      <c r="AT111" s="13" t="s">
        <v>141</v>
      </c>
      <c r="AU111" s="13" t="s">
        <v>17</v>
      </c>
      <c r="AV111" s="27"/>
      <c r="AW111" s="27"/>
      <c r="AX111" s="27"/>
      <c r="AY111" s="13" t="s">
        <v>134</v>
      </c>
      <c r="AZ111" s="27"/>
      <c r="BA111" s="27"/>
      <c r="BB111" s="27"/>
      <c r="BC111" s="27"/>
      <c r="BD111" s="27"/>
      <c r="BE111" s="177">
        <f t="shared" si="20"/>
        <v>0</v>
      </c>
      <c r="BF111" s="177">
        <f t="shared" si="21"/>
        <v>0</v>
      </c>
      <c r="BG111" s="177">
        <f t="shared" si="22"/>
        <v>0</v>
      </c>
      <c r="BH111" s="177">
        <f t="shared" si="23"/>
        <v>0</v>
      </c>
      <c r="BI111" s="177">
        <f t="shared" si="24"/>
        <v>0</v>
      </c>
      <c r="BJ111" s="13" t="s">
        <v>21</v>
      </c>
      <c r="BK111" s="177">
        <f t="shared" si="25"/>
        <v>0</v>
      </c>
      <c r="BL111" s="13" t="s">
        <v>152</v>
      </c>
      <c r="BM111" s="13" t="s">
        <v>634</v>
      </c>
      <c r="BN111" s="27"/>
      <c r="BO111" s="27"/>
      <c r="BP111" s="27"/>
      <c r="BQ111" s="27"/>
      <c r="BR111" s="27"/>
    </row>
    <row r="112" ht="27.0" customHeight="1">
      <c r="A112" s="27"/>
      <c r="B112" s="29"/>
      <c r="C112" s="27"/>
      <c r="D112" s="192" t="s">
        <v>193</v>
      </c>
      <c r="E112" s="27"/>
      <c r="F112" s="193" t="s">
        <v>636</v>
      </c>
      <c r="G112" s="27"/>
      <c r="H112" s="27"/>
      <c r="I112" s="27"/>
      <c r="J112" s="27"/>
      <c r="K112" s="27"/>
      <c r="L112" s="29"/>
      <c r="M112" s="194"/>
      <c r="N112" s="27"/>
      <c r="O112" s="27"/>
      <c r="P112" s="27"/>
      <c r="Q112" s="27"/>
      <c r="R112" s="27"/>
      <c r="S112" s="27"/>
      <c r="T112" s="99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13" t="s">
        <v>193</v>
      </c>
      <c r="AU112" s="13" t="s">
        <v>17</v>
      </c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</row>
    <row r="113" ht="25.5" customHeight="1">
      <c r="A113" s="27"/>
      <c r="B113" s="29"/>
      <c r="C113" s="166" t="s">
        <v>226</v>
      </c>
      <c r="D113" s="166" t="s">
        <v>141</v>
      </c>
      <c r="E113" s="167" t="s">
        <v>637</v>
      </c>
      <c r="F113" s="168" t="s">
        <v>638</v>
      </c>
      <c r="G113" s="169" t="s">
        <v>282</v>
      </c>
      <c r="H113" s="170">
        <v>110.0</v>
      </c>
      <c r="I113" s="171"/>
      <c r="J113" s="172">
        <f t="shared" ref="J113:J138" si="26">ROUND(I113*H113,0)</f>
        <v>0</v>
      </c>
      <c r="K113" s="168" t="s">
        <v>149</v>
      </c>
      <c r="L113" s="29"/>
      <c r="M113" s="173" t="s">
        <v>34</v>
      </c>
      <c r="N113" s="174" t="s">
        <v>63</v>
      </c>
      <c r="O113" s="27"/>
      <c r="P113" s="175">
        <f t="shared" ref="P113:P138" si="27">O113*H113</f>
        <v>0</v>
      </c>
      <c r="Q113" s="175">
        <v>0.0</v>
      </c>
      <c r="R113" s="175">
        <f t="shared" ref="R113:R138" si="28">Q113*H113</f>
        <v>0</v>
      </c>
      <c r="S113" s="175">
        <v>0.0</v>
      </c>
      <c r="T113" s="176">
        <f t="shared" ref="T113:T138" si="29">S113*H113</f>
        <v>0</v>
      </c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13" t="s">
        <v>152</v>
      </c>
      <c r="AS113" s="27"/>
      <c r="AT113" s="13" t="s">
        <v>141</v>
      </c>
      <c r="AU113" s="13" t="s">
        <v>17</v>
      </c>
      <c r="AV113" s="27"/>
      <c r="AW113" s="27"/>
      <c r="AX113" s="27"/>
      <c r="AY113" s="13" t="s">
        <v>134</v>
      </c>
      <c r="AZ113" s="27"/>
      <c r="BA113" s="27"/>
      <c r="BB113" s="27"/>
      <c r="BC113" s="27"/>
      <c r="BD113" s="27"/>
      <c r="BE113" s="177">
        <f t="shared" ref="BE113:BE138" si="30">IF(N113="základní",J113,0)</f>
        <v>0</v>
      </c>
      <c r="BF113" s="177">
        <f t="shared" ref="BF113:BF138" si="31">IF(N113="snížená",J113,0)</f>
        <v>0</v>
      </c>
      <c r="BG113" s="177">
        <f t="shared" ref="BG113:BG138" si="32">IF(N113="zákl. přenesená",J113,0)</f>
        <v>0</v>
      </c>
      <c r="BH113" s="177">
        <f t="shared" ref="BH113:BH138" si="33">IF(N113="sníž. přenesená",J113,0)</f>
        <v>0</v>
      </c>
      <c r="BI113" s="177">
        <f t="shared" ref="BI113:BI138" si="34">IF(N113="nulová",J113,0)</f>
        <v>0</v>
      </c>
      <c r="BJ113" s="13" t="s">
        <v>21</v>
      </c>
      <c r="BK113" s="177">
        <f t="shared" ref="BK113:BK138" si="35">ROUND(I113*H113,0)</f>
        <v>0</v>
      </c>
      <c r="BL113" s="13" t="s">
        <v>152</v>
      </c>
      <c r="BM113" s="13" t="s">
        <v>642</v>
      </c>
      <c r="BN113" s="27"/>
      <c r="BO113" s="27"/>
      <c r="BP113" s="27"/>
      <c r="BQ113" s="27"/>
      <c r="BR113" s="27"/>
    </row>
    <row r="114" ht="25.5" customHeight="1">
      <c r="A114" s="27"/>
      <c r="B114" s="29"/>
      <c r="C114" s="166" t="s">
        <v>231</v>
      </c>
      <c r="D114" s="166" t="s">
        <v>141</v>
      </c>
      <c r="E114" s="167" t="s">
        <v>643</v>
      </c>
      <c r="F114" s="168" t="s">
        <v>644</v>
      </c>
      <c r="G114" s="169" t="s">
        <v>282</v>
      </c>
      <c r="H114" s="170">
        <v>2390.0</v>
      </c>
      <c r="I114" s="171"/>
      <c r="J114" s="172">
        <f t="shared" si="26"/>
        <v>0</v>
      </c>
      <c r="K114" s="168" t="s">
        <v>149</v>
      </c>
      <c r="L114" s="29"/>
      <c r="M114" s="173" t="s">
        <v>34</v>
      </c>
      <c r="N114" s="174" t="s">
        <v>63</v>
      </c>
      <c r="O114" s="27"/>
      <c r="P114" s="175">
        <f t="shared" si="27"/>
        <v>0</v>
      </c>
      <c r="Q114" s="175">
        <v>0.0</v>
      </c>
      <c r="R114" s="175">
        <f t="shared" si="28"/>
        <v>0</v>
      </c>
      <c r="S114" s="175">
        <v>0.0</v>
      </c>
      <c r="T114" s="176">
        <f t="shared" si="29"/>
        <v>0</v>
      </c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13" t="s">
        <v>152</v>
      </c>
      <c r="AS114" s="27"/>
      <c r="AT114" s="13" t="s">
        <v>141</v>
      </c>
      <c r="AU114" s="13" t="s">
        <v>17</v>
      </c>
      <c r="AV114" s="27"/>
      <c r="AW114" s="27"/>
      <c r="AX114" s="27"/>
      <c r="AY114" s="13" t="s">
        <v>134</v>
      </c>
      <c r="AZ114" s="27"/>
      <c r="BA114" s="27"/>
      <c r="BB114" s="27"/>
      <c r="BC114" s="27"/>
      <c r="BD114" s="27"/>
      <c r="BE114" s="177">
        <f t="shared" si="30"/>
        <v>0</v>
      </c>
      <c r="BF114" s="177">
        <f t="shared" si="31"/>
        <v>0</v>
      </c>
      <c r="BG114" s="177">
        <f t="shared" si="32"/>
        <v>0</v>
      </c>
      <c r="BH114" s="177">
        <f t="shared" si="33"/>
        <v>0</v>
      </c>
      <c r="BI114" s="177">
        <f t="shared" si="34"/>
        <v>0</v>
      </c>
      <c r="BJ114" s="13" t="s">
        <v>21</v>
      </c>
      <c r="BK114" s="177">
        <f t="shared" si="35"/>
        <v>0</v>
      </c>
      <c r="BL114" s="13" t="s">
        <v>152</v>
      </c>
      <c r="BM114" s="13" t="s">
        <v>645</v>
      </c>
      <c r="BN114" s="27"/>
      <c r="BO114" s="27"/>
      <c r="BP114" s="27"/>
      <c r="BQ114" s="27"/>
      <c r="BR114" s="27"/>
    </row>
    <row r="115" ht="16.5" customHeight="1">
      <c r="A115" s="27"/>
      <c r="B115" s="29"/>
      <c r="C115" s="166" t="s">
        <v>22</v>
      </c>
      <c r="D115" s="166" t="s">
        <v>141</v>
      </c>
      <c r="E115" s="167" t="s">
        <v>646</v>
      </c>
      <c r="F115" s="168" t="s">
        <v>648</v>
      </c>
      <c r="G115" s="169" t="s">
        <v>282</v>
      </c>
      <c r="H115" s="170">
        <v>2400.0</v>
      </c>
      <c r="I115" s="171"/>
      <c r="J115" s="172">
        <f t="shared" si="26"/>
        <v>0</v>
      </c>
      <c r="K115" s="168" t="s">
        <v>34</v>
      </c>
      <c r="L115" s="29"/>
      <c r="M115" s="173" t="s">
        <v>34</v>
      </c>
      <c r="N115" s="174" t="s">
        <v>63</v>
      </c>
      <c r="O115" s="27"/>
      <c r="P115" s="175">
        <f t="shared" si="27"/>
        <v>0</v>
      </c>
      <c r="Q115" s="175">
        <v>0.0</v>
      </c>
      <c r="R115" s="175">
        <f t="shared" si="28"/>
        <v>0</v>
      </c>
      <c r="S115" s="175">
        <v>0.0</v>
      </c>
      <c r="T115" s="176">
        <f t="shared" si="29"/>
        <v>0</v>
      </c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13" t="s">
        <v>152</v>
      </c>
      <c r="AS115" s="27"/>
      <c r="AT115" s="13" t="s">
        <v>141</v>
      </c>
      <c r="AU115" s="13" t="s">
        <v>17</v>
      </c>
      <c r="AV115" s="27"/>
      <c r="AW115" s="27"/>
      <c r="AX115" s="27"/>
      <c r="AY115" s="13" t="s">
        <v>134</v>
      </c>
      <c r="AZ115" s="27"/>
      <c r="BA115" s="27"/>
      <c r="BB115" s="27"/>
      <c r="BC115" s="27"/>
      <c r="BD115" s="27"/>
      <c r="BE115" s="177">
        <f t="shared" si="30"/>
        <v>0</v>
      </c>
      <c r="BF115" s="177">
        <f t="shared" si="31"/>
        <v>0</v>
      </c>
      <c r="BG115" s="177">
        <f t="shared" si="32"/>
        <v>0</v>
      </c>
      <c r="BH115" s="177">
        <f t="shared" si="33"/>
        <v>0</v>
      </c>
      <c r="BI115" s="177">
        <f t="shared" si="34"/>
        <v>0</v>
      </c>
      <c r="BJ115" s="13" t="s">
        <v>21</v>
      </c>
      <c r="BK115" s="177">
        <f t="shared" si="35"/>
        <v>0</v>
      </c>
      <c r="BL115" s="13" t="s">
        <v>152</v>
      </c>
      <c r="BM115" s="13" t="s">
        <v>652</v>
      </c>
      <c r="BN115" s="27"/>
      <c r="BO115" s="27"/>
      <c r="BP115" s="27"/>
      <c r="BQ115" s="27"/>
      <c r="BR115" s="27"/>
    </row>
    <row r="116" ht="16.5" customHeight="1">
      <c r="A116" s="27"/>
      <c r="B116" s="29"/>
      <c r="C116" s="166" t="s">
        <v>243</v>
      </c>
      <c r="D116" s="166" t="s">
        <v>141</v>
      </c>
      <c r="E116" s="167" t="s">
        <v>309</v>
      </c>
      <c r="F116" s="168" t="s">
        <v>653</v>
      </c>
      <c r="G116" s="169" t="s">
        <v>282</v>
      </c>
      <c r="H116" s="170">
        <v>2310.0</v>
      </c>
      <c r="I116" s="171"/>
      <c r="J116" s="172">
        <f t="shared" si="26"/>
        <v>0</v>
      </c>
      <c r="K116" s="168" t="s">
        <v>654</v>
      </c>
      <c r="L116" s="29"/>
      <c r="M116" s="173" t="s">
        <v>34</v>
      </c>
      <c r="N116" s="174" t="s">
        <v>63</v>
      </c>
      <c r="O116" s="27"/>
      <c r="P116" s="175">
        <f t="shared" si="27"/>
        <v>0</v>
      </c>
      <c r="Q116" s="175">
        <v>0.0</v>
      </c>
      <c r="R116" s="175">
        <f t="shared" si="28"/>
        <v>0</v>
      </c>
      <c r="S116" s="175">
        <v>0.0</v>
      </c>
      <c r="T116" s="176">
        <f t="shared" si="29"/>
        <v>0</v>
      </c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13" t="s">
        <v>152</v>
      </c>
      <c r="AS116" s="27"/>
      <c r="AT116" s="13" t="s">
        <v>141</v>
      </c>
      <c r="AU116" s="13" t="s">
        <v>17</v>
      </c>
      <c r="AV116" s="27"/>
      <c r="AW116" s="27"/>
      <c r="AX116" s="27"/>
      <c r="AY116" s="13" t="s">
        <v>134</v>
      </c>
      <c r="AZ116" s="27"/>
      <c r="BA116" s="27"/>
      <c r="BB116" s="27"/>
      <c r="BC116" s="27"/>
      <c r="BD116" s="27"/>
      <c r="BE116" s="177">
        <f t="shared" si="30"/>
        <v>0</v>
      </c>
      <c r="BF116" s="177">
        <f t="shared" si="31"/>
        <v>0</v>
      </c>
      <c r="BG116" s="177">
        <f t="shared" si="32"/>
        <v>0</v>
      </c>
      <c r="BH116" s="177">
        <f t="shared" si="33"/>
        <v>0</v>
      </c>
      <c r="BI116" s="177">
        <f t="shared" si="34"/>
        <v>0</v>
      </c>
      <c r="BJ116" s="13" t="s">
        <v>21</v>
      </c>
      <c r="BK116" s="177">
        <f t="shared" si="35"/>
        <v>0</v>
      </c>
      <c r="BL116" s="13" t="s">
        <v>152</v>
      </c>
      <c r="BM116" s="13" t="s">
        <v>659</v>
      </c>
      <c r="BN116" s="27"/>
      <c r="BO116" s="27"/>
      <c r="BP116" s="27"/>
      <c r="BQ116" s="27"/>
      <c r="BR116" s="27"/>
    </row>
    <row r="117" ht="16.5" customHeight="1">
      <c r="A117" s="27"/>
      <c r="B117" s="29"/>
      <c r="C117" s="166" t="s">
        <v>252</v>
      </c>
      <c r="D117" s="166" t="s">
        <v>141</v>
      </c>
      <c r="E117" s="167" t="s">
        <v>313</v>
      </c>
      <c r="F117" s="168" t="s">
        <v>660</v>
      </c>
      <c r="G117" s="169" t="s">
        <v>282</v>
      </c>
      <c r="H117" s="170">
        <v>2310.0</v>
      </c>
      <c r="I117" s="171"/>
      <c r="J117" s="172">
        <f t="shared" si="26"/>
        <v>0</v>
      </c>
      <c r="K117" s="168" t="s">
        <v>654</v>
      </c>
      <c r="L117" s="29"/>
      <c r="M117" s="173" t="s">
        <v>34</v>
      </c>
      <c r="N117" s="174" t="s">
        <v>63</v>
      </c>
      <c r="O117" s="27"/>
      <c r="P117" s="175">
        <f t="shared" si="27"/>
        <v>0</v>
      </c>
      <c r="Q117" s="175">
        <v>0.0</v>
      </c>
      <c r="R117" s="175">
        <f t="shared" si="28"/>
        <v>0</v>
      </c>
      <c r="S117" s="175">
        <v>0.0</v>
      </c>
      <c r="T117" s="176">
        <f t="shared" si="29"/>
        <v>0</v>
      </c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13" t="s">
        <v>152</v>
      </c>
      <c r="AS117" s="27"/>
      <c r="AT117" s="13" t="s">
        <v>141</v>
      </c>
      <c r="AU117" s="13" t="s">
        <v>17</v>
      </c>
      <c r="AV117" s="27"/>
      <c r="AW117" s="27"/>
      <c r="AX117" s="27"/>
      <c r="AY117" s="13" t="s">
        <v>134</v>
      </c>
      <c r="AZ117" s="27"/>
      <c r="BA117" s="27"/>
      <c r="BB117" s="27"/>
      <c r="BC117" s="27"/>
      <c r="BD117" s="27"/>
      <c r="BE117" s="177">
        <f t="shared" si="30"/>
        <v>0</v>
      </c>
      <c r="BF117" s="177">
        <f t="shared" si="31"/>
        <v>0</v>
      </c>
      <c r="BG117" s="177">
        <f t="shared" si="32"/>
        <v>0</v>
      </c>
      <c r="BH117" s="177">
        <f t="shared" si="33"/>
        <v>0</v>
      </c>
      <c r="BI117" s="177">
        <f t="shared" si="34"/>
        <v>0</v>
      </c>
      <c r="BJ117" s="13" t="s">
        <v>21</v>
      </c>
      <c r="BK117" s="177">
        <f t="shared" si="35"/>
        <v>0</v>
      </c>
      <c r="BL117" s="13" t="s">
        <v>152</v>
      </c>
      <c r="BM117" s="13" t="s">
        <v>665</v>
      </c>
      <c r="BN117" s="27"/>
      <c r="BO117" s="27"/>
      <c r="BP117" s="27"/>
      <c r="BQ117" s="27"/>
      <c r="BR117" s="27"/>
    </row>
    <row r="118" ht="25.5" customHeight="1">
      <c r="A118" s="27"/>
      <c r="B118" s="29"/>
      <c r="C118" s="166" t="s">
        <v>259</v>
      </c>
      <c r="D118" s="166" t="s">
        <v>141</v>
      </c>
      <c r="E118" s="167" t="s">
        <v>666</v>
      </c>
      <c r="F118" s="168" t="s">
        <v>667</v>
      </c>
      <c r="G118" s="169" t="s">
        <v>146</v>
      </c>
      <c r="H118" s="170">
        <v>1.0</v>
      </c>
      <c r="I118" s="171"/>
      <c r="J118" s="172">
        <f t="shared" si="26"/>
        <v>0</v>
      </c>
      <c r="K118" s="168" t="s">
        <v>149</v>
      </c>
      <c r="L118" s="29"/>
      <c r="M118" s="173" t="s">
        <v>34</v>
      </c>
      <c r="N118" s="174" t="s">
        <v>63</v>
      </c>
      <c r="O118" s="27"/>
      <c r="P118" s="175">
        <f t="shared" si="27"/>
        <v>0</v>
      </c>
      <c r="Q118" s="175">
        <v>0.0</v>
      </c>
      <c r="R118" s="175">
        <f t="shared" si="28"/>
        <v>0</v>
      </c>
      <c r="S118" s="175">
        <v>0.0</v>
      </c>
      <c r="T118" s="176">
        <f t="shared" si="29"/>
        <v>0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13" t="s">
        <v>152</v>
      </c>
      <c r="AS118" s="27"/>
      <c r="AT118" s="13" t="s">
        <v>141</v>
      </c>
      <c r="AU118" s="13" t="s">
        <v>17</v>
      </c>
      <c r="AV118" s="27"/>
      <c r="AW118" s="27"/>
      <c r="AX118" s="27"/>
      <c r="AY118" s="13" t="s">
        <v>134</v>
      </c>
      <c r="AZ118" s="27"/>
      <c r="BA118" s="27"/>
      <c r="BB118" s="27"/>
      <c r="BC118" s="27"/>
      <c r="BD118" s="27"/>
      <c r="BE118" s="177">
        <f t="shared" si="30"/>
        <v>0</v>
      </c>
      <c r="BF118" s="177">
        <f t="shared" si="31"/>
        <v>0</v>
      </c>
      <c r="BG118" s="177">
        <f t="shared" si="32"/>
        <v>0</v>
      </c>
      <c r="BH118" s="177">
        <f t="shared" si="33"/>
        <v>0</v>
      </c>
      <c r="BI118" s="177">
        <f t="shared" si="34"/>
        <v>0</v>
      </c>
      <c r="BJ118" s="13" t="s">
        <v>21</v>
      </c>
      <c r="BK118" s="177">
        <f t="shared" si="35"/>
        <v>0</v>
      </c>
      <c r="BL118" s="13" t="s">
        <v>152</v>
      </c>
      <c r="BM118" s="13" t="s">
        <v>669</v>
      </c>
      <c r="BN118" s="27"/>
      <c r="BO118" s="27"/>
      <c r="BP118" s="27"/>
      <c r="BQ118" s="27"/>
      <c r="BR118" s="27"/>
    </row>
    <row r="119" ht="25.5" customHeight="1">
      <c r="A119" s="27"/>
      <c r="B119" s="29"/>
      <c r="C119" s="166" t="s">
        <v>308</v>
      </c>
      <c r="D119" s="166" t="s">
        <v>141</v>
      </c>
      <c r="E119" s="167" t="s">
        <v>673</v>
      </c>
      <c r="F119" s="168" t="s">
        <v>674</v>
      </c>
      <c r="G119" s="169" t="s">
        <v>282</v>
      </c>
      <c r="H119" s="170">
        <v>110.0</v>
      </c>
      <c r="I119" s="171"/>
      <c r="J119" s="172">
        <f t="shared" si="26"/>
        <v>0</v>
      </c>
      <c r="K119" s="168" t="s">
        <v>149</v>
      </c>
      <c r="L119" s="29"/>
      <c r="M119" s="173" t="s">
        <v>34</v>
      </c>
      <c r="N119" s="174" t="s">
        <v>63</v>
      </c>
      <c r="O119" s="27"/>
      <c r="P119" s="175">
        <f t="shared" si="27"/>
        <v>0</v>
      </c>
      <c r="Q119" s="175">
        <v>0.0</v>
      </c>
      <c r="R119" s="175">
        <f t="shared" si="28"/>
        <v>0</v>
      </c>
      <c r="S119" s="175">
        <v>0.0</v>
      </c>
      <c r="T119" s="176">
        <f t="shared" si="29"/>
        <v>0</v>
      </c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13" t="s">
        <v>152</v>
      </c>
      <c r="AS119" s="27"/>
      <c r="AT119" s="13" t="s">
        <v>141</v>
      </c>
      <c r="AU119" s="13" t="s">
        <v>17</v>
      </c>
      <c r="AV119" s="27"/>
      <c r="AW119" s="27"/>
      <c r="AX119" s="27"/>
      <c r="AY119" s="13" t="s">
        <v>134</v>
      </c>
      <c r="AZ119" s="27"/>
      <c r="BA119" s="27"/>
      <c r="BB119" s="27"/>
      <c r="BC119" s="27"/>
      <c r="BD119" s="27"/>
      <c r="BE119" s="177">
        <f t="shared" si="30"/>
        <v>0</v>
      </c>
      <c r="BF119" s="177">
        <f t="shared" si="31"/>
        <v>0</v>
      </c>
      <c r="BG119" s="177">
        <f t="shared" si="32"/>
        <v>0</v>
      </c>
      <c r="BH119" s="177">
        <f t="shared" si="33"/>
        <v>0</v>
      </c>
      <c r="BI119" s="177">
        <f t="shared" si="34"/>
        <v>0</v>
      </c>
      <c r="BJ119" s="13" t="s">
        <v>21</v>
      </c>
      <c r="BK119" s="177">
        <f t="shared" si="35"/>
        <v>0</v>
      </c>
      <c r="BL119" s="13" t="s">
        <v>152</v>
      </c>
      <c r="BM119" s="13" t="s">
        <v>675</v>
      </c>
      <c r="BN119" s="27"/>
      <c r="BO119" s="27"/>
      <c r="BP119" s="27"/>
      <c r="BQ119" s="27"/>
      <c r="BR119" s="27"/>
    </row>
    <row r="120" ht="25.5" customHeight="1">
      <c r="A120" s="27"/>
      <c r="B120" s="29"/>
      <c r="C120" s="166" t="s">
        <v>312</v>
      </c>
      <c r="D120" s="166" t="s">
        <v>141</v>
      </c>
      <c r="E120" s="167" t="s">
        <v>676</v>
      </c>
      <c r="F120" s="168" t="s">
        <v>677</v>
      </c>
      <c r="G120" s="169" t="s">
        <v>678</v>
      </c>
      <c r="H120" s="170">
        <v>24.0</v>
      </c>
      <c r="I120" s="171"/>
      <c r="J120" s="172">
        <f t="shared" si="26"/>
        <v>0</v>
      </c>
      <c r="K120" s="168" t="s">
        <v>149</v>
      </c>
      <c r="L120" s="29"/>
      <c r="M120" s="173" t="s">
        <v>34</v>
      </c>
      <c r="N120" s="174" t="s">
        <v>63</v>
      </c>
      <c r="O120" s="27"/>
      <c r="P120" s="175">
        <f t="shared" si="27"/>
        <v>0</v>
      </c>
      <c r="Q120" s="175">
        <v>0.0</v>
      </c>
      <c r="R120" s="175">
        <f t="shared" si="28"/>
        <v>0</v>
      </c>
      <c r="S120" s="175">
        <v>0.0</v>
      </c>
      <c r="T120" s="176">
        <f t="shared" si="29"/>
        <v>0</v>
      </c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13" t="s">
        <v>152</v>
      </c>
      <c r="AS120" s="27"/>
      <c r="AT120" s="13" t="s">
        <v>141</v>
      </c>
      <c r="AU120" s="13" t="s">
        <v>17</v>
      </c>
      <c r="AV120" s="27"/>
      <c r="AW120" s="27"/>
      <c r="AX120" s="27"/>
      <c r="AY120" s="13" t="s">
        <v>134</v>
      </c>
      <c r="AZ120" s="27"/>
      <c r="BA120" s="27"/>
      <c r="BB120" s="27"/>
      <c r="BC120" s="27"/>
      <c r="BD120" s="27"/>
      <c r="BE120" s="177">
        <f t="shared" si="30"/>
        <v>0</v>
      </c>
      <c r="BF120" s="177">
        <f t="shared" si="31"/>
        <v>0</v>
      </c>
      <c r="BG120" s="177">
        <f t="shared" si="32"/>
        <v>0</v>
      </c>
      <c r="BH120" s="177">
        <f t="shared" si="33"/>
        <v>0</v>
      </c>
      <c r="BI120" s="177">
        <f t="shared" si="34"/>
        <v>0</v>
      </c>
      <c r="BJ120" s="13" t="s">
        <v>21</v>
      </c>
      <c r="BK120" s="177">
        <f t="shared" si="35"/>
        <v>0</v>
      </c>
      <c r="BL120" s="13" t="s">
        <v>152</v>
      </c>
      <c r="BM120" s="13" t="s">
        <v>683</v>
      </c>
      <c r="BN120" s="27"/>
      <c r="BO120" s="27"/>
      <c r="BP120" s="27"/>
      <c r="BQ120" s="27"/>
      <c r="BR120" s="27"/>
    </row>
    <row r="121" ht="25.5" customHeight="1">
      <c r="A121" s="27"/>
      <c r="B121" s="29"/>
      <c r="C121" s="166" t="s">
        <v>16</v>
      </c>
      <c r="D121" s="166" t="s">
        <v>141</v>
      </c>
      <c r="E121" s="167" t="s">
        <v>684</v>
      </c>
      <c r="F121" s="168" t="s">
        <v>685</v>
      </c>
      <c r="G121" s="169" t="s">
        <v>146</v>
      </c>
      <c r="H121" s="170">
        <v>1.0</v>
      </c>
      <c r="I121" s="171"/>
      <c r="J121" s="172">
        <f t="shared" si="26"/>
        <v>0</v>
      </c>
      <c r="K121" s="168" t="s">
        <v>149</v>
      </c>
      <c r="L121" s="29"/>
      <c r="M121" s="173" t="s">
        <v>34</v>
      </c>
      <c r="N121" s="174" t="s">
        <v>63</v>
      </c>
      <c r="O121" s="27"/>
      <c r="P121" s="175">
        <f t="shared" si="27"/>
        <v>0</v>
      </c>
      <c r="Q121" s="175">
        <v>0.0</v>
      </c>
      <c r="R121" s="175">
        <f t="shared" si="28"/>
        <v>0</v>
      </c>
      <c r="S121" s="175">
        <v>0.0</v>
      </c>
      <c r="T121" s="176">
        <f t="shared" si="29"/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13" t="s">
        <v>152</v>
      </c>
      <c r="AS121" s="27"/>
      <c r="AT121" s="13" t="s">
        <v>141</v>
      </c>
      <c r="AU121" s="13" t="s">
        <v>17</v>
      </c>
      <c r="AV121" s="27"/>
      <c r="AW121" s="27"/>
      <c r="AX121" s="27"/>
      <c r="AY121" s="13" t="s">
        <v>134</v>
      </c>
      <c r="AZ121" s="27"/>
      <c r="BA121" s="27"/>
      <c r="BB121" s="27"/>
      <c r="BC121" s="27"/>
      <c r="BD121" s="27"/>
      <c r="BE121" s="177">
        <f t="shared" si="30"/>
        <v>0</v>
      </c>
      <c r="BF121" s="177">
        <f t="shared" si="31"/>
        <v>0</v>
      </c>
      <c r="BG121" s="177">
        <f t="shared" si="32"/>
        <v>0</v>
      </c>
      <c r="BH121" s="177">
        <f t="shared" si="33"/>
        <v>0</v>
      </c>
      <c r="BI121" s="177">
        <f t="shared" si="34"/>
        <v>0</v>
      </c>
      <c r="BJ121" s="13" t="s">
        <v>21</v>
      </c>
      <c r="BK121" s="177">
        <f t="shared" si="35"/>
        <v>0</v>
      </c>
      <c r="BL121" s="13" t="s">
        <v>152</v>
      </c>
      <c r="BM121" s="13" t="s">
        <v>690</v>
      </c>
      <c r="BN121" s="27"/>
      <c r="BO121" s="27"/>
      <c r="BP121" s="27"/>
      <c r="BQ121" s="27"/>
      <c r="BR121" s="27"/>
    </row>
    <row r="122" ht="16.5" customHeight="1">
      <c r="A122" s="27"/>
      <c r="B122" s="29"/>
      <c r="C122" s="178" t="s">
        <v>321</v>
      </c>
      <c r="D122" s="178" t="s">
        <v>131</v>
      </c>
      <c r="E122" s="179" t="s">
        <v>691</v>
      </c>
      <c r="F122" s="180" t="s">
        <v>692</v>
      </c>
      <c r="G122" s="182" t="s">
        <v>174</v>
      </c>
      <c r="H122" s="184">
        <v>48.0</v>
      </c>
      <c r="I122" s="186"/>
      <c r="J122" s="187">
        <f t="shared" si="26"/>
        <v>0</v>
      </c>
      <c r="K122" s="180" t="s">
        <v>34</v>
      </c>
      <c r="L122" s="188"/>
      <c r="M122" s="190" t="s">
        <v>34</v>
      </c>
      <c r="N122" s="191" t="s">
        <v>63</v>
      </c>
      <c r="O122" s="27"/>
      <c r="P122" s="175">
        <f t="shared" si="27"/>
        <v>0</v>
      </c>
      <c r="Q122" s="175">
        <v>0.0</v>
      </c>
      <c r="R122" s="175">
        <f t="shared" si="28"/>
        <v>0</v>
      </c>
      <c r="S122" s="175">
        <v>0.0</v>
      </c>
      <c r="T122" s="176">
        <f t="shared" si="29"/>
        <v>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13" t="s">
        <v>205</v>
      </c>
      <c r="AS122" s="27"/>
      <c r="AT122" s="13" t="s">
        <v>131</v>
      </c>
      <c r="AU122" s="13" t="s">
        <v>17</v>
      </c>
      <c r="AV122" s="27"/>
      <c r="AW122" s="27"/>
      <c r="AX122" s="27"/>
      <c r="AY122" s="13" t="s">
        <v>134</v>
      </c>
      <c r="AZ122" s="27"/>
      <c r="BA122" s="27"/>
      <c r="BB122" s="27"/>
      <c r="BC122" s="27"/>
      <c r="BD122" s="27"/>
      <c r="BE122" s="177">
        <f t="shared" si="30"/>
        <v>0</v>
      </c>
      <c r="BF122" s="177">
        <f t="shared" si="31"/>
        <v>0</v>
      </c>
      <c r="BG122" s="177">
        <f t="shared" si="32"/>
        <v>0</v>
      </c>
      <c r="BH122" s="177">
        <f t="shared" si="33"/>
        <v>0</v>
      </c>
      <c r="BI122" s="177">
        <f t="shared" si="34"/>
        <v>0</v>
      </c>
      <c r="BJ122" s="13" t="s">
        <v>21</v>
      </c>
      <c r="BK122" s="177">
        <f t="shared" si="35"/>
        <v>0</v>
      </c>
      <c r="BL122" s="13" t="s">
        <v>175</v>
      </c>
      <c r="BM122" s="13" t="s">
        <v>693</v>
      </c>
      <c r="BN122" s="27"/>
      <c r="BO122" s="27"/>
      <c r="BP122" s="27"/>
      <c r="BQ122" s="27"/>
      <c r="BR122" s="27"/>
    </row>
    <row r="123" ht="25.5" customHeight="1">
      <c r="A123" s="27"/>
      <c r="B123" s="29"/>
      <c r="C123" s="166" t="s">
        <v>328</v>
      </c>
      <c r="D123" s="166" t="s">
        <v>141</v>
      </c>
      <c r="E123" s="167" t="s">
        <v>694</v>
      </c>
      <c r="F123" s="168" t="s">
        <v>695</v>
      </c>
      <c r="G123" s="169" t="s">
        <v>282</v>
      </c>
      <c r="H123" s="170">
        <v>24.0</v>
      </c>
      <c r="I123" s="171"/>
      <c r="J123" s="172">
        <f t="shared" si="26"/>
        <v>0</v>
      </c>
      <c r="K123" s="168" t="s">
        <v>149</v>
      </c>
      <c r="L123" s="29"/>
      <c r="M123" s="173" t="s">
        <v>34</v>
      </c>
      <c r="N123" s="174" t="s">
        <v>63</v>
      </c>
      <c r="O123" s="27"/>
      <c r="P123" s="175">
        <f t="shared" si="27"/>
        <v>0</v>
      </c>
      <c r="Q123" s="175">
        <v>0.0</v>
      </c>
      <c r="R123" s="175">
        <f t="shared" si="28"/>
        <v>0</v>
      </c>
      <c r="S123" s="175">
        <v>0.0</v>
      </c>
      <c r="T123" s="176">
        <f t="shared" si="29"/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13" t="s">
        <v>152</v>
      </c>
      <c r="AS123" s="27"/>
      <c r="AT123" s="13" t="s">
        <v>141</v>
      </c>
      <c r="AU123" s="13" t="s">
        <v>17</v>
      </c>
      <c r="AV123" s="27"/>
      <c r="AW123" s="27"/>
      <c r="AX123" s="27"/>
      <c r="AY123" s="13" t="s">
        <v>134</v>
      </c>
      <c r="AZ123" s="27"/>
      <c r="BA123" s="27"/>
      <c r="BB123" s="27"/>
      <c r="BC123" s="27"/>
      <c r="BD123" s="27"/>
      <c r="BE123" s="177">
        <f t="shared" si="30"/>
        <v>0</v>
      </c>
      <c r="BF123" s="177">
        <f t="shared" si="31"/>
        <v>0</v>
      </c>
      <c r="BG123" s="177">
        <f t="shared" si="32"/>
        <v>0</v>
      </c>
      <c r="BH123" s="177">
        <f t="shared" si="33"/>
        <v>0</v>
      </c>
      <c r="BI123" s="177">
        <f t="shared" si="34"/>
        <v>0</v>
      </c>
      <c r="BJ123" s="13" t="s">
        <v>21</v>
      </c>
      <c r="BK123" s="177">
        <f t="shared" si="35"/>
        <v>0</v>
      </c>
      <c r="BL123" s="13" t="s">
        <v>152</v>
      </c>
      <c r="BM123" s="13" t="s">
        <v>698</v>
      </c>
      <c r="BN123" s="27"/>
      <c r="BO123" s="27"/>
      <c r="BP123" s="27"/>
      <c r="BQ123" s="27"/>
      <c r="BR123" s="27"/>
    </row>
    <row r="124" ht="25.5" customHeight="1">
      <c r="A124" s="27"/>
      <c r="B124" s="29"/>
      <c r="C124" s="166" t="s">
        <v>337</v>
      </c>
      <c r="D124" s="166" t="s">
        <v>141</v>
      </c>
      <c r="E124" s="167" t="s">
        <v>699</v>
      </c>
      <c r="F124" s="168" t="s">
        <v>700</v>
      </c>
      <c r="G124" s="169" t="s">
        <v>678</v>
      </c>
      <c r="H124" s="170">
        <v>24.0</v>
      </c>
      <c r="I124" s="171"/>
      <c r="J124" s="172">
        <f t="shared" si="26"/>
        <v>0</v>
      </c>
      <c r="K124" s="168" t="s">
        <v>149</v>
      </c>
      <c r="L124" s="29"/>
      <c r="M124" s="173" t="s">
        <v>34</v>
      </c>
      <c r="N124" s="174" t="s">
        <v>63</v>
      </c>
      <c r="O124" s="27"/>
      <c r="P124" s="175">
        <f t="shared" si="27"/>
        <v>0</v>
      </c>
      <c r="Q124" s="175">
        <v>0.0</v>
      </c>
      <c r="R124" s="175">
        <f t="shared" si="28"/>
        <v>0</v>
      </c>
      <c r="S124" s="175">
        <v>0.0</v>
      </c>
      <c r="T124" s="176">
        <f t="shared" si="29"/>
        <v>0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13" t="s">
        <v>152</v>
      </c>
      <c r="AS124" s="27"/>
      <c r="AT124" s="13" t="s">
        <v>141</v>
      </c>
      <c r="AU124" s="13" t="s">
        <v>17</v>
      </c>
      <c r="AV124" s="27"/>
      <c r="AW124" s="27"/>
      <c r="AX124" s="27"/>
      <c r="AY124" s="13" t="s">
        <v>134</v>
      </c>
      <c r="AZ124" s="27"/>
      <c r="BA124" s="27"/>
      <c r="BB124" s="27"/>
      <c r="BC124" s="27"/>
      <c r="BD124" s="27"/>
      <c r="BE124" s="177">
        <f t="shared" si="30"/>
        <v>0</v>
      </c>
      <c r="BF124" s="177">
        <f t="shared" si="31"/>
        <v>0</v>
      </c>
      <c r="BG124" s="177">
        <f t="shared" si="32"/>
        <v>0</v>
      </c>
      <c r="BH124" s="177">
        <f t="shared" si="33"/>
        <v>0</v>
      </c>
      <c r="BI124" s="177">
        <f t="shared" si="34"/>
        <v>0</v>
      </c>
      <c r="BJ124" s="13" t="s">
        <v>21</v>
      </c>
      <c r="BK124" s="177">
        <f t="shared" si="35"/>
        <v>0</v>
      </c>
      <c r="BL124" s="13" t="s">
        <v>152</v>
      </c>
      <c r="BM124" s="13" t="s">
        <v>704</v>
      </c>
      <c r="BN124" s="27"/>
      <c r="BO124" s="27"/>
      <c r="BP124" s="27"/>
      <c r="BQ124" s="27"/>
      <c r="BR124" s="27"/>
    </row>
    <row r="125" ht="25.5" customHeight="1">
      <c r="A125" s="27"/>
      <c r="B125" s="29"/>
      <c r="C125" s="166" t="s">
        <v>349</v>
      </c>
      <c r="D125" s="166" t="s">
        <v>141</v>
      </c>
      <c r="E125" s="167" t="s">
        <v>705</v>
      </c>
      <c r="F125" s="168" t="s">
        <v>706</v>
      </c>
      <c r="G125" s="169" t="s">
        <v>678</v>
      </c>
      <c r="H125" s="170">
        <v>24.0</v>
      </c>
      <c r="I125" s="171"/>
      <c r="J125" s="172">
        <f t="shared" si="26"/>
        <v>0</v>
      </c>
      <c r="K125" s="168" t="s">
        <v>149</v>
      </c>
      <c r="L125" s="29"/>
      <c r="M125" s="173" t="s">
        <v>34</v>
      </c>
      <c r="N125" s="174" t="s">
        <v>63</v>
      </c>
      <c r="O125" s="27"/>
      <c r="P125" s="175">
        <f t="shared" si="27"/>
        <v>0</v>
      </c>
      <c r="Q125" s="175">
        <v>0.0</v>
      </c>
      <c r="R125" s="175">
        <f t="shared" si="28"/>
        <v>0</v>
      </c>
      <c r="S125" s="175">
        <v>0.0</v>
      </c>
      <c r="T125" s="176">
        <f t="shared" si="29"/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13" t="s">
        <v>152</v>
      </c>
      <c r="AS125" s="27"/>
      <c r="AT125" s="13" t="s">
        <v>141</v>
      </c>
      <c r="AU125" s="13" t="s">
        <v>17</v>
      </c>
      <c r="AV125" s="27"/>
      <c r="AW125" s="27"/>
      <c r="AX125" s="27"/>
      <c r="AY125" s="13" t="s">
        <v>134</v>
      </c>
      <c r="AZ125" s="27"/>
      <c r="BA125" s="27"/>
      <c r="BB125" s="27"/>
      <c r="BC125" s="27"/>
      <c r="BD125" s="27"/>
      <c r="BE125" s="177">
        <f t="shared" si="30"/>
        <v>0</v>
      </c>
      <c r="BF125" s="177">
        <f t="shared" si="31"/>
        <v>0</v>
      </c>
      <c r="BG125" s="177">
        <f t="shared" si="32"/>
        <v>0</v>
      </c>
      <c r="BH125" s="177">
        <f t="shared" si="33"/>
        <v>0</v>
      </c>
      <c r="BI125" s="177">
        <f t="shared" si="34"/>
        <v>0</v>
      </c>
      <c r="BJ125" s="13" t="s">
        <v>21</v>
      </c>
      <c r="BK125" s="177">
        <f t="shared" si="35"/>
        <v>0</v>
      </c>
      <c r="BL125" s="13" t="s">
        <v>152</v>
      </c>
      <c r="BM125" s="13" t="s">
        <v>707</v>
      </c>
      <c r="BN125" s="27"/>
      <c r="BO125" s="27"/>
      <c r="BP125" s="27"/>
      <c r="BQ125" s="27"/>
      <c r="BR125" s="27"/>
    </row>
    <row r="126" ht="25.5" customHeight="1">
      <c r="A126" s="27"/>
      <c r="B126" s="29"/>
      <c r="C126" s="166" t="s">
        <v>352</v>
      </c>
      <c r="D126" s="166" t="s">
        <v>141</v>
      </c>
      <c r="E126" s="167" t="s">
        <v>708</v>
      </c>
      <c r="F126" s="168" t="s">
        <v>709</v>
      </c>
      <c r="G126" s="169" t="s">
        <v>678</v>
      </c>
      <c r="H126" s="170">
        <v>24.0</v>
      </c>
      <c r="I126" s="171"/>
      <c r="J126" s="172">
        <f t="shared" si="26"/>
        <v>0</v>
      </c>
      <c r="K126" s="168" t="s">
        <v>149</v>
      </c>
      <c r="L126" s="29"/>
      <c r="M126" s="173" t="s">
        <v>34</v>
      </c>
      <c r="N126" s="174" t="s">
        <v>63</v>
      </c>
      <c r="O126" s="27"/>
      <c r="P126" s="175">
        <f t="shared" si="27"/>
        <v>0</v>
      </c>
      <c r="Q126" s="175">
        <v>0.0</v>
      </c>
      <c r="R126" s="175">
        <f t="shared" si="28"/>
        <v>0</v>
      </c>
      <c r="S126" s="175">
        <v>0.0</v>
      </c>
      <c r="T126" s="176">
        <f t="shared" si="29"/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13" t="s">
        <v>152</v>
      </c>
      <c r="AS126" s="27"/>
      <c r="AT126" s="13" t="s">
        <v>141</v>
      </c>
      <c r="AU126" s="13" t="s">
        <v>17</v>
      </c>
      <c r="AV126" s="27"/>
      <c r="AW126" s="27"/>
      <c r="AX126" s="27"/>
      <c r="AY126" s="13" t="s">
        <v>134</v>
      </c>
      <c r="AZ126" s="27"/>
      <c r="BA126" s="27"/>
      <c r="BB126" s="27"/>
      <c r="BC126" s="27"/>
      <c r="BD126" s="27"/>
      <c r="BE126" s="177">
        <f t="shared" si="30"/>
        <v>0</v>
      </c>
      <c r="BF126" s="177">
        <f t="shared" si="31"/>
        <v>0</v>
      </c>
      <c r="BG126" s="177">
        <f t="shared" si="32"/>
        <v>0</v>
      </c>
      <c r="BH126" s="177">
        <f t="shared" si="33"/>
        <v>0</v>
      </c>
      <c r="BI126" s="177">
        <f t="shared" si="34"/>
        <v>0</v>
      </c>
      <c r="BJ126" s="13" t="s">
        <v>21</v>
      </c>
      <c r="BK126" s="177">
        <f t="shared" si="35"/>
        <v>0</v>
      </c>
      <c r="BL126" s="13" t="s">
        <v>152</v>
      </c>
      <c r="BM126" s="13" t="s">
        <v>710</v>
      </c>
      <c r="BN126" s="27"/>
      <c r="BO126" s="27"/>
      <c r="BP126" s="27"/>
      <c r="BQ126" s="27"/>
      <c r="BR126" s="27"/>
    </row>
    <row r="127" ht="25.5" customHeight="1">
      <c r="A127" s="27"/>
      <c r="B127" s="29"/>
      <c r="C127" s="166" t="s">
        <v>356</v>
      </c>
      <c r="D127" s="166" t="s">
        <v>141</v>
      </c>
      <c r="E127" s="167" t="s">
        <v>711</v>
      </c>
      <c r="F127" s="168" t="s">
        <v>712</v>
      </c>
      <c r="G127" s="169" t="s">
        <v>678</v>
      </c>
      <c r="H127" s="170">
        <v>24.0</v>
      </c>
      <c r="I127" s="171"/>
      <c r="J127" s="172">
        <f t="shared" si="26"/>
        <v>0</v>
      </c>
      <c r="K127" s="168" t="s">
        <v>149</v>
      </c>
      <c r="L127" s="29"/>
      <c r="M127" s="173" t="s">
        <v>34</v>
      </c>
      <c r="N127" s="174" t="s">
        <v>63</v>
      </c>
      <c r="O127" s="27"/>
      <c r="P127" s="175">
        <f t="shared" si="27"/>
        <v>0</v>
      </c>
      <c r="Q127" s="175">
        <v>0.0</v>
      </c>
      <c r="R127" s="175">
        <f t="shared" si="28"/>
        <v>0</v>
      </c>
      <c r="S127" s="175">
        <v>0.0</v>
      </c>
      <c r="T127" s="176">
        <f t="shared" si="29"/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13" t="s">
        <v>152</v>
      </c>
      <c r="AS127" s="27"/>
      <c r="AT127" s="13" t="s">
        <v>141</v>
      </c>
      <c r="AU127" s="13" t="s">
        <v>17</v>
      </c>
      <c r="AV127" s="27"/>
      <c r="AW127" s="27"/>
      <c r="AX127" s="27"/>
      <c r="AY127" s="13" t="s">
        <v>134</v>
      </c>
      <c r="AZ127" s="27"/>
      <c r="BA127" s="27"/>
      <c r="BB127" s="27"/>
      <c r="BC127" s="27"/>
      <c r="BD127" s="27"/>
      <c r="BE127" s="177">
        <f t="shared" si="30"/>
        <v>0</v>
      </c>
      <c r="BF127" s="177">
        <f t="shared" si="31"/>
        <v>0</v>
      </c>
      <c r="BG127" s="177">
        <f t="shared" si="32"/>
        <v>0</v>
      </c>
      <c r="BH127" s="177">
        <f t="shared" si="33"/>
        <v>0</v>
      </c>
      <c r="BI127" s="177">
        <f t="shared" si="34"/>
        <v>0</v>
      </c>
      <c r="BJ127" s="13" t="s">
        <v>21</v>
      </c>
      <c r="BK127" s="177">
        <f t="shared" si="35"/>
        <v>0</v>
      </c>
      <c r="BL127" s="13" t="s">
        <v>152</v>
      </c>
      <c r="BM127" s="13" t="s">
        <v>713</v>
      </c>
      <c r="BN127" s="27"/>
      <c r="BO127" s="27"/>
      <c r="BP127" s="27"/>
      <c r="BQ127" s="27"/>
      <c r="BR127" s="27"/>
    </row>
    <row r="128" ht="25.5" customHeight="1">
      <c r="A128" s="27"/>
      <c r="B128" s="29"/>
      <c r="C128" s="178" t="s">
        <v>363</v>
      </c>
      <c r="D128" s="178" t="s">
        <v>131</v>
      </c>
      <c r="E128" s="179" t="s">
        <v>714</v>
      </c>
      <c r="F128" s="180" t="s">
        <v>715</v>
      </c>
      <c r="G128" s="182" t="s">
        <v>282</v>
      </c>
      <c r="H128" s="184">
        <v>2420.0</v>
      </c>
      <c r="I128" s="186"/>
      <c r="J128" s="187">
        <f t="shared" si="26"/>
        <v>0</v>
      </c>
      <c r="K128" s="180" t="s">
        <v>34</v>
      </c>
      <c r="L128" s="188"/>
      <c r="M128" s="190" t="s">
        <v>34</v>
      </c>
      <c r="N128" s="191" t="s">
        <v>63</v>
      </c>
      <c r="O128" s="27"/>
      <c r="P128" s="175">
        <f t="shared" si="27"/>
        <v>0</v>
      </c>
      <c r="Q128" s="175">
        <v>0.0</v>
      </c>
      <c r="R128" s="175">
        <f t="shared" si="28"/>
        <v>0</v>
      </c>
      <c r="S128" s="175">
        <v>0.0</v>
      </c>
      <c r="T128" s="176">
        <f t="shared" si="29"/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13" t="s">
        <v>205</v>
      </c>
      <c r="AS128" s="27"/>
      <c r="AT128" s="13" t="s">
        <v>131</v>
      </c>
      <c r="AU128" s="13" t="s">
        <v>17</v>
      </c>
      <c r="AV128" s="27"/>
      <c r="AW128" s="27"/>
      <c r="AX128" s="27"/>
      <c r="AY128" s="13" t="s">
        <v>134</v>
      </c>
      <c r="AZ128" s="27"/>
      <c r="BA128" s="27"/>
      <c r="BB128" s="27"/>
      <c r="BC128" s="27"/>
      <c r="BD128" s="27"/>
      <c r="BE128" s="177">
        <f t="shared" si="30"/>
        <v>0</v>
      </c>
      <c r="BF128" s="177">
        <f t="shared" si="31"/>
        <v>0</v>
      </c>
      <c r="BG128" s="177">
        <f t="shared" si="32"/>
        <v>0</v>
      </c>
      <c r="BH128" s="177">
        <f t="shared" si="33"/>
        <v>0</v>
      </c>
      <c r="BI128" s="177">
        <f t="shared" si="34"/>
        <v>0</v>
      </c>
      <c r="BJ128" s="13" t="s">
        <v>21</v>
      </c>
      <c r="BK128" s="177">
        <f t="shared" si="35"/>
        <v>0</v>
      </c>
      <c r="BL128" s="13" t="s">
        <v>175</v>
      </c>
      <c r="BM128" s="13" t="s">
        <v>716</v>
      </c>
      <c r="BN128" s="27"/>
      <c r="BO128" s="27"/>
      <c r="BP128" s="27"/>
      <c r="BQ128" s="27"/>
      <c r="BR128" s="27"/>
    </row>
    <row r="129" ht="25.5" customHeight="1">
      <c r="A129" s="27"/>
      <c r="B129" s="29"/>
      <c r="C129" s="166" t="s">
        <v>369</v>
      </c>
      <c r="D129" s="166" t="s">
        <v>141</v>
      </c>
      <c r="E129" s="167" t="s">
        <v>717</v>
      </c>
      <c r="F129" s="168" t="s">
        <v>718</v>
      </c>
      <c r="G129" s="169" t="s">
        <v>146</v>
      </c>
      <c r="H129" s="170">
        <v>1.0</v>
      </c>
      <c r="I129" s="171"/>
      <c r="J129" s="172">
        <f t="shared" si="26"/>
        <v>0</v>
      </c>
      <c r="K129" s="168" t="s">
        <v>149</v>
      </c>
      <c r="L129" s="29"/>
      <c r="M129" s="173" t="s">
        <v>34</v>
      </c>
      <c r="N129" s="174" t="s">
        <v>63</v>
      </c>
      <c r="O129" s="27"/>
      <c r="P129" s="175">
        <f t="shared" si="27"/>
        <v>0</v>
      </c>
      <c r="Q129" s="175">
        <v>1.02912</v>
      </c>
      <c r="R129" s="175">
        <f t="shared" si="28"/>
        <v>1.02912</v>
      </c>
      <c r="S129" s="175">
        <v>0.0</v>
      </c>
      <c r="T129" s="176">
        <f t="shared" si="29"/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13" t="s">
        <v>152</v>
      </c>
      <c r="AS129" s="27"/>
      <c r="AT129" s="13" t="s">
        <v>141</v>
      </c>
      <c r="AU129" s="13" t="s">
        <v>17</v>
      </c>
      <c r="AV129" s="27"/>
      <c r="AW129" s="27"/>
      <c r="AX129" s="27"/>
      <c r="AY129" s="13" t="s">
        <v>134</v>
      </c>
      <c r="AZ129" s="27"/>
      <c r="BA129" s="27"/>
      <c r="BB129" s="27"/>
      <c r="BC129" s="27"/>
      <c r="BD129" s="27"/>
      <c r="BE129" s="177">
        <f t="shared" si="30"/>
        <v>0</v>
      </c>
      <c r="BF129" s="177">
        <f t="shared" si="31"/>
        <v>0</v>
      </c>
      <c r="BG129" s="177">
        <f t="shared" si="32"/>
        <v>0</v>
      </c>
      <c r="BH129" s="177">
        <f t="shared" si="33"/>
        <v>0</v>
      </c>
      <c r="BI129" s="177">
        <f t="shared" si="34"/>
        <v>0</v>
      </c>
      <c r="BJ129" s="13" t="s">
        <v>21</v>
      </c>
      <c r="BK129" s="177">
        <f t="shared" si="35"/>
        <v>0</v>
      </c>
      <c r="BL129" s="13" t="s">
        <v>152</v>
      </c>
      <c r="BM129" s="13" t="s">
        <v>719</v>
      </c>
      <c r="BN129" s="27"/>
      <c r="BO129" s="27"/>
      <c r="BP129" s="27"/>
      <c r="BQ129" s="27"/>
      <c r="BR129" s="27"/>
    </row>
    <row r="130" ht="16.5" customHeight="1">
      <c r="A130" s="27"/>
      <c r="B130" s="29"/>
      <c r="C130" s="178" t="s">
        <v>373</v>
      </c>
      <c r="D130" s="178" t="s">
        <v>131</v>
      </c>
      <c r="E130" s="179" t="s">
        <v>721</v>
      </c>
      <c r="F130" s="180" t="s">
        <v>722</v>
      </c>
      <c r="G130" s="182" t="s">
        <v>146</v>
      </c>
      <c r="H130" s="184">
        <v>1.0</v>
      </c>
      <c r="I130" s="186"/>
      <c r="J130" s="187">
        <f t="shared" si="26"/>
        <v>0</v>
      </c>
      <c r="K130" s="180" t="s">
        <v>724</v>
      </c>
      <c r="L130" s="188"/>
      <c r="M130" s="190" t="s">
        <v>34</v>
      </c>
      <c r="N130" s="191" t="s">
        <v>63</v>
      </c>
      <c r="O130" s="27"/>
      <c r="P130" s="175">
        <f t="shared" si="27"/>
        <v>0</v>
      </c>
      <c r="Q130" s="175">
        <v>0.03</v>
      </c>
      <c r="R130" s="175">
        <f t="shared" si="28"/>
        <v>0.03</v>
      </c>
      <c r="S130" s="175">
        <v>0.0</v>
      </c>
      <c r="T130" s="176">
        <f t="shared" si="29"/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13" t="s">
        <v>186</v>
      </c>
      <c r="AS130" s="27"/>
      <c r="AT130" s="13" t="s">
        <v>131</v>
      </c>
      <c r="AU130" s="13" t="s">
        <v>17</v>
      </c>
      <c r="AV130" s="27"/>
      <c r="AW130" s="27"/>
      <c r="AX130" s="27"/>
      <c r="AY130" s="13" t="s">
        <v>134</v>
      </c>
      <c r="AZ130" s="27"/>
      <c r="BA130" s="27"/>
      <c r="BB130" s="27"/>
      <c r="BC130" s="27"/>
      <c r="BD130" s="27"/>
      <c r="BE130" s="177">
        <f t="shared" si="30"/>
        <v>0</v>
      </c>
      <c r="BF130" s="177">
        <f t="shared" si="31"/>
        <v>0</v>
      </c>
      <c r="BG130" s="177">
        <f t="shared" si="32"/>
        <v>0</v>
      </c>
      <c r="BH130" s="177">
        <f t="shared" si="33"/>
        <v>0</v>
      </c>
      <c r="BI130" s="177">
        <f t="shared" si="34"/>
        <v>0</v>
      </c>
      <c r="BJ130" s="13" t="s">
        <v>21</v>
      </c>
      <c r="BK130" s="177">
        <f t="shared" si="35"/>
        <v>0</v>
      </c>
      <c r="BL130" s="13" t="s">
        <v>186</v>
      </c>
      <c r="BM130" s="13" t="s">
        <v>727</v>
      </c>
      <c r="BN130" s="27"/>
      <c r="BO130" s="27"/>
      <c r="BP130" s="27"/>
      <c r="BQ130" s="27"/>
      <c r="BR130" s="27"/>
    </row>
    <row r="131" ht="25.5" customHeight="1">
      <c r="A131" s="27"/>
      <c r="B131" s="29"/>
      <c r="C131" s="166" t="s">
        <v>378</v>
      </c>
      <c r="D131" s="166" t="s">
        <v>141</v>
      </c>
      <c r="E131" s="167" t="s">
        <v>728</v>
      </c>
      <c r="F131" s="168" t="s">
        <v>729</v>
      </c>
      <c r="G131" s="169" t="s">
        <v>146</v>
      </c>
      <c r="H131" s="170">
        <v>1.0</v>
      </c>
      <c r="I131" s="171"/>
      <c r="J131" s="172">
        <f t="shared" si="26"/>
        <v>0</v>
      </c>
      <c r="K131" s="168" t="s">
        <v>724</v>
      </c>
      <c r="L131" s="29"/>
      <c r="M131" s="173" t="s">
        <v>34</v>
      </c>
      <c r="N131" s="174" t="s">
        <v>63</v>
      </c>
      <c r="O131" s="27"/>
      <c r="P131" s="175">
        <f t="shared" si="27"/>
        <v>0</v>
      </c>
      <c r="Q131" s="175">
        <v>0.0</v>
      </c>
      <c r="R131" s="175">
        <f t="shared" si="28"/>
        <v>0</v>
      </c>
      <c r="S131" s="175">
        <v>0.0</v>
      </c>
      <c r="T131" s="176">
        <f t="shared" si="29"/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13" t="s">
        <v>152</v>
      </c>
      <c r="AS131" s="27"/>
      <c r="AT131" s="13" t="s">
        <v>141</v>
      </c>
      <c r="AU131" s="13" t="s">
        <v>17</v>
      </c>
      <c r="AV131" s="27"/>
      <c r="AW131" s="27"/>
      <c r="AX131" s="27"/>
      <c r="AY131" s="13" t="s">
        <v>134</v>
      </c>
      <c r="AZ131" s="27"/>
      <c r="BA131" s="27"/>
      <c r="BB131" s="27"/>
      <c r="BC131" s="27"/>
      <c r="BD131" s="27"/>
      <c r="BE131" s="177">
        <f t="shared" si="30"/>
        <v>0</v>
      </c>
      <c r="BF131" s="177">
        <f t="shared" si="31"/>
        <v>0</v>
      </c>
      <c r="BG131" s="177">
        <f t="shared" si="32"/>
        <v>0</v>
      </c>
      <c r="BH131" s="177">
        <f t="shared" si="33"/>
        <v>0</v>
      </c>
      <c r="BI131" s="177">
        <f t="shared" si="34"/>
        <v>0</v>
      </c>
      <c r="BJ131" s="13" t="s">
        <v>21</v>
      </c>
      <c r="BK131" s="177">
        <f t="shared" si="35"/>
        <v>0</v>
      </c>
      <c r="BL131" s="13" t="s">
        <v>152</v>
      </c>
      <c r="BM131" s="13" t="s">
        <v>735</v>
      </c>
      <c r="BN131" s="27"/>
      <c r="BO131" s="27"/>
      <c r="BP131" s="27"/>
      <c r="BQ131" s="27"/>
      <c r="BR131" s="27"/>
    </row>
    <row r="132" ht="16.5" customHeight="1">
      <c r="A132" s="27"/>
      <c r="B132" s="29"/>
      <c r="C132" s="178" t="s">
        <v>382</v>
      </c>
      <c r="D132" s="178" t="s">
        <v>131</v>
      </c>
      <c r="E132" s="179" t="s">
        <v>737</v>
      </c>
      <c r="F132" s="180" t="s">
        <v>738</v>
      </c>
      <c r="G132" s="182" t="s">
        <v>146</v>
      </c>
      <c r="H132" s="184">
        <v>1.0</v>
      </c>
      <c r="I132" s="186"/>
      <c r="J132" s="187">
        <f t="shared" si="26"/>
        <v>0</v>
      </c>
      <c r="K132" s="180" t="s">
        <v>724</v>
      </c>
      <c r="L132" s="188"/>
      <c r="M132" s="190" t="s">
        <v>34</v>
      </c>
      <c r="N132" s="191" t="s">
        <v>63</v>
      </c>
      <c r="O132" s="27"/>
      <c r="P132" s="175">
        <f t="shared" si="27"/>
        <v>0</v>
      </c>
      <c r="Q132" s="175">
        <v>0.03</v>
      </c>
      <c r="R132" s="175">
        <f t="shared" si="28"/>
        <v>0.03</v>
      </c>
      <c r="S132" s="175">
        <v>0.0</v>
      </c>
      <c r="T132" s="176">
        <f t="shared" si="29"/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13" t="s">
        <v>186</v>
      </c>
      <c r="AS132" s="27"/>
      <c r="AT132" s="13" t="s">
        <v>131</v>
      </c>
      <c r="AU132" s="13" t="s">
        <v>17</v>
      </c>
      <c r="AV132" s="27"/>
      <c r="AW132" s="27"/>
      <c r="AX132" s="27"/>
      <c r="AY132" s="13" t="s">
        <v>134</v>
      </c>
      <c r="AZ132" s="27"/>
      <c r="BA132" s="27"/>
      <c r="BB132" s="27"/>
      <c r="BC132" s="27"/>
      <c r="BD132" s="27"/>
      <c r="BE132" s="177">
        <f t="shared" si="30"/>
        <v>0</v>
      </c>
      <c r="BF132" s="177">
        <f t="shared" si="31"/>
        <v>0</v>
      </c>
      <c r="BG132" s="177">
        <f t="shared" si="32"/>
        <v>0</v>
      </c>
      <c r="BH132" s="177">
        <f t="shared" si="33"/>
        <v>0</v>
      </c>
      <c r="BI132" s="177">
        <f t="shared" si="34"/>
        <v>0</v>
      </c>
      <c r="BJ132" s="13" t="s">
        <v>21</v>
      </c>
      <c r="BK132" s="177">
        <f t="shared" si="35"/>
        <v>0</v>
      </c>
      <c r="BL132" s="13" t="s">
        <v>186</v>
      </c>
      <c r="BM132" s="13" t="s">
        <v>742</v>
      </c>
      <c r="BN132" s="27"/>
      <c r="BO132" s="27"/>
      <c r="BP132" s="27"/>
      <c r="BQ132" s="27"/>
      <c r="BR132" s="27"/>
    </row>
    <row r="133" ht="25.5" customHeight="1">
      <c r="A133" s="27"/>
      <c r="B133" s="29"/>
      <c r="C133" s="166" t="s">
        <v>387</v>
      </c>
      <c r="D133" s="166" t="s">
        <v>141</v>
      </c>
      <c r="E133" s="167" t="s">
        <v>743</v>
      </c>
      <c r="F133" s="168" t="s">
        <v>744</v>
      </c>
      <c r="G133" s="169" t="s">
        <v>146</v>
      </c>
      <c r="H133" s="170">
        <v>2.0</v>
      </c>
      <c r="I133" s="171"/>
      <c r="J133" s="172">
        <f t="shared" si="26"/>
        <v>0</v>
      </c>
      <c r="K133" s="168" t="s">
        <v>724</v>
      </c>
      <c r="L133" s="29"/>
      <c r="M133" s="173" t="s">
        <v>34</v>
      </c>
      <c r="N133" s="174" t="s">
        <v>63</v>
      </c>
      <c r="O133" s="27"/>
      <c r="P133" s="175">
        <f t="shared" si="27"/>
        <v>0</v>
      </c>
      <c r="Q133" s="175">
        <v>0.0</v>
      </c>
      <c r="R133" s="175">
        <f t="shared" si="28"/>
        <v>0</v>
      </c>
      <c r="S133" s="175">
        <v>0.0</v>
      </c>
      <c r="T133" s="176">
        <f t="shared" si="29"/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13" t="s">
        <v>152</v>
      </c>
      <c r="AS133" s="27"/>
      <c r="AT133" s="13" t="s">
        <v>141</v>
      </c>
      <c r="AU133" s="13" t="s">
        <v>17</v>
      </c>
      <c r="AV133" s="27"/>
      <c r="AW133" s="27"/>
      <c r="AX133" s="27"/>
      <c r="AY133" s="13" t="s">
        <v>134</v>
      </c>
      <c r="AZ133" s="27"/>
      <c r="BA133" s="27"/>
      <c r="BB133" s="27"/>
      <c r="BC133" s="27"/>
      <c r="BD133" s="27"/>
      <c r="BE133" s="177">
        <f t="shared" si="30"/>
        <v>0</v>
      </c>
      <c r="BF133" s="177">
        <f t="shared" si="31"/>
        <v>0</v>
      </c>
      <c r="BG133" s="177">
        <f t="shared" si="32"/>
        <v>0</v>
      </c>
      <c r="BH133" s="177">
        <f t="shared" si="33"/>
        <v>0</v>
      </c>
      <c r="BI133" s="177">
        <f t="shared" si="34"/>
        <v>0</v>
      </c>
      <c r="BJ133" s="13" t="s">
        <v>21</v>
      </c>
      <c r="BK133" s="177">
        <f t="shared" si="35"/>
        <v>0</v>
      </c>
      <c r="BL133" s="13" t="s">
        <v>152</v>
      </c>
      <c r="BM133" s="13" t="s">
        <v>745</v>
      </c>
      <c r="BN133" s="27"/>
      <c r="BO133" s="27"/>
      <c r="BP133" s="27"/>
      <c r="BQ133" s="27"/>
      <c r="BR133" s="27"/>
    </row>
    <row r="134" ht="25.5" customHeight="1">
      <c r="A134" s="27"/>
      <c r="B134" s="29"/>
      <c r="C134" s="166" t="s">
        <v>391</v>
      </c>
      <c r="D134" s="166" t="s">
        <v>141</v>
      </c>
      <c r="E134" s="167" t="s">
        <v>746</v>
      </c>
      <c r="F134" s="168" t="s">
        <v>747</v>
      </c>
      <c r="G134" s="169" t="s">
        <v>678</v>
      </c>
      <c r="H134" s="170">
        <v>24.0</v>
      </c>
      <c r="I134" s="171"/>
      <c r="J134" s="172">
        <f t="shared" si="26"/>
        <v>0</v>
      </c>
      <c r="K134" s="168" t="s">
        <v>149</v>
      </c>
      <c r="L134" s="29"/>
      <c r="M134" s="173" t="s">
        <v>34</v>
      </c>
      <c r="N134" s="174" t="s">
        <v>63</v>
      </c>
      <c r="O134" s="27"/>
      <c r="P134" s="175">
        <f t="shared" si="27"/>
        <v>0</v>
      </c>
      <c r="Q134" s="175">
        <v>0.0</v>
      </c>
      <c r="R134" s="175">
        <f t="shared" si="28"/>
        <v>0</v>
      </c>
      <c r="S134" s="175">
        <v>0.0</v>
      </c>
      <c r="T134" s="176">
        <f t="shared" si="29"/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13" t="s">
        <v>152</v>
      </c>
      <c r="AS134" s="27"/>
      <c r="AT134" s="13" t="s">
        <v>141</v>
      </c>
      <c r="AU134" s="13" t="s">
        <v>17</v>
      </c>
      <c r="AV134" s="27"/>
      <c r="AW134" s="27"/>
      <c r="AX134" s="27"/>
      <c r="AY134" s="13" t="s">
        <v>134</v>
      </c>
      <c r="AZ134" s="27"/>
      <c r="BA134" s="27"/>
      <c r="BB134" s="27"/>
      <c r="BC134" s="27"/>
      <c r="BD134" s="27"/>
      <c r="BE134" s="177">
        <f t="shared" si="30"/>
        <v>0</v>
      </c>
      <c r="BF134" s="177">
        <f t="shared" si="31"/>
        <v>0</v>
      </c>
      <c r="BG134" s="177">
        <f t="shared" si="32"/>
        <v>0</v>
      </c>
      <c r="BH134" s="177">
        <f t="shared" si="33"/>
        <v>0</v>
      </c>
      <c r="BI134" s="177">
        <f t="shared" si="34"/>
        <v>0</v>
      </c>
      <c r="BJ134" s="13" t="s">
        <v>21</v>
      </c>
      <c r="BK134" s="177">
        <f t="shared" si="35"/>
        <v>0</v>
      </c>
      <c r="BL134" s="13" t="s">
        <v>152</v>
      </c>
      <c r="BM134" s="13" t="s">
        <v>748</v>
      </c>
      <c r="BN134" s="27"/>
      <c r="BO134" s="27"/>
      <c r="BP134" s="27"/>
      <c r="BQ134" s="27"/>
      <c r="BR134" s="27"/>
    </row>
    <row r="135" ht="16.5" customHeight="1">
      <c r="A135" s="27"/>
      <c r="B135" s="29"/>
      <c r="C135" s="178" t="s">
        <v>396</v>
      </c>
      <c r="D135" s="178" t="s">
        <v>131</v>
      </c>
      <c r="E135" s="179" t="s">
        <v>749</v>
      </c>
      <c r="F135" s="180" t="s">
        <v>750</v>
      </c>
      <c r="G135" s="182" t="s">
        <v>174</v>
      </c>
      <c r="H135" s="184">
        <v>1.0</v>
      </c>
      <c r="I135" s="186"/>
      <c r="J135" s="187">
        <f t="shared" si="26"/>
        <v>0</v>
      </c>
      <c r="K135" s="180" t="s">
        <v>34</v>
      </c>
      <c r="L135" s="188"/>
      <c r="M135" s="190" t="s">
        <v>34</v>
      </c>
      <c r="N135" s="191" t="s">
        <v>63</v>
      </c>
      <c r="O135" s="27"/>
      <c r="P135" s="175">
        <f t="shared" si="27"/>
        <v>0</v>
      </c>
      <c r="Q135" s="175">
        <v>0.0</v>
      </c>
      <c r="R135" s="175">
        <f t="shared" si="28"/>
        <v>0</v>
      </c>
      <c r="S135" s="175">
        <v>0.0</v>
      </c>
      <c r="T135" s="176">
        <f t="shared" si="29"/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13" t="s">
        <v>306</v>
      </c>
      <c r="AS135" s="27"/>
      <c r="AT135" s="13" t="s">
        <v>131</v>
      </c>
      <c r="AU135" s="13" t="s">
        <v>17</v>
      </c>
      <c r="AV135" s="27"/>
      <c r="AW135" s="27"/>
      <c r="AX135" s="27"/>
      <c r="AY135" s="13" t="s">
        <v>134</v>
      </c>
      <c r="AZ135" s="27"/>
      <c r="BA135" s="27"/>
      <c r="BB135" s="27"/>
      <c r="BC135" s="27"/>
      <c r="BD135" s="27"/>
      <c r="BE135" s="177">
        <f t="shared" si="30"/>
        <v>0</v>
      </c>
      <c r="BF135" s="177">
        <f t="shared" si="31"/>
        <v>0</v>
      </c>
      <c r="BG135" s="177">
        <f t="shared" si="32"/>
        <v>0</v>
      </c>
      <c r="BH135" s="177">
        <f t="shared" si="33"/>
        <v>0</v>
      </c>
      <c r="BI135" s="177">
        <f t="shared" si="34"/>
        <v>0</v>
      </c>
      <c r="BJ135" s="13" t="s">
        <v>21</v>
      </c>
      <c r="BK135" s="177">
        <f t="shared" si="35"/>
        <v>0</v>
      </c>
      <c r="BL135" s="13" t="s">
        <v>152</v>
      </c>
      <c r="BM135" s="13" t="s">
        <v>753</v>
      </c>
      <c r="BN135" s="27"/>
      <c r="BO135" s="27"/>
      <c r="BP135" s="27"/>
      <c r="BQ135" s="27"/>
      <c r="BR135" s="27"/>
    </row>
    <row r="136" ht="16.5" customHeight="1">
      <c r="A136" s="27"/>
      <c r="B136" s="29"/>
      <c r="C136" s="166" t="s">
        <v>400</v>
      </c>
      <c r="D136" s="166" t="s">
        <v>141</v>
      </c>
      <c r="E136" s="167" t="s">
        <v>754</v>
      </c>
      <c r="F136" s="168" t="s">
        <v>755</v>
      </c>
      <c r="G136" s="169" t="s">
        <v>146</v>
      </c>
      <c r="H136" s="170">
        <v>3.0</v>
      </c>
      <c r="I136" s="171"/>
      <c r="J136" s="172">
        <f t="shared" si="26"/>
        <v>0</v>
      </c>
      <c r="K136" s="168" t="s">
        <v>149</v>
      </c>
      <c r="L136" s="29"/>
      <c r="M136" s="173" t="s">
        <v>34</v>
      </c>
      <c r="N136" s="174" t="s">
        <v>63</v>
      </c>
      <c r="O136" s="27"/>
      <c r="P136" s="175">
        <f t="shared" si="27"/>
        <v>0</v>
      </c>
      <c r="Q136" s="175">
        <v>0.0</v>
      </c>
      <c r="R136" s="175">
        <f t="shared" si="28"/>
        <v>0</v>
      </c>
      <c r="S136" s="175">
        <v>0.0</v>
      </c>
      <c r="T136" s="176">
        <f t="shared" si="29"/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13" t="s">
        <v>152</v>
      </c>
      <c r="AS136" s="27"/>
      <c r="AT136" s="13" t="s">
        <v>141</v>
      </c>
      <c r="AU136" s="13" t="s">
        <v>17</v>
      </c>
      <c r="AV136" s="27"/>
      <c r="AW136" s="27"/>
      <c r="AX136" s="27"/>
      <c r="AY136" s="13" t="s">
        <v>134</v>
      </c>
      <c r="AZ136" s="27"/>
      <c r="BA136" s="27"/>
      <c r="BB136" s="27"/>
      <c r="BC136" s="27"/>
      <c r="BD136" s="27"/>
      <c r="BE136" s="177">
        <f t="shared" si="30"/>
        <v>0</v>
      </c>
      <c r="BF136" s="177">
        <f t="shared" si="31"/>
        <v>0</v>
      </c>
      <c r="BG136" s="177">
        <f t="shared" si="32"/>
        <v>0</v>
      </c>
      <c r="BH136" s="177">
        <f t="shared" si="33"/>
        <v>0</v>
      </c>
      <c r="BI136" s="177">
        <f t="shared" si="34"/>
        <v>0</v>
      </c>
      <c r="BJ136" s="13" t="s">
        <v>21</v>
      </c>
      <c r="BK136" s="177">
        <f t="shared" si="35"/>
        <v>0</v>
      </c>
      <c r="BL136" s="13" t="s">
        <v>152</v>
      </c>
      <c r="BM136" s="13" t="s">
        <v>757</v>
      </c>
      <c r="BN136" s="27"/>
      <c r="BO136" s="27"/>
      <c r="BP136" s="27"/>
      <c r="BQ136" s="27"/>
      <c r="BR136" s="27"/>
    </row>
    <row r="137" ht="16.5" customHeight="1">
      <c r="A137" s="27"/>
      <c r="B137" s="29"/>
      <c r="C137" s="166" t="s">
        <v>407</v>
      </c>
      <c r="D137" s="166" t="s">
        <v>141</v>
      </c>
      <c r="E137" s="167" t="s">
        <v>758</v>
      </c>
      <c r="F137" s="168" t="s">
        <v>759</v>
      </c>
      <c r="G137" s="169" t="s">
        <v>165</v>
      </c>
      <c r="H137" s="170">
        <v>1.0</v>
      </c>
      <c r="I137" s="171"/>
      <c r="J137" s="172">
        <f t="shared" si="26"/>
        <v>0</v>
      </c>
      <c r="K137" s="168" t="s">
        <v>34</v>
      </c>
      <c r="L137" s="29"/>
      <c r="M137" s="173" t="s">
        <v>34</v>
      </c>
      <c r="N137" s="174" t="s">
        <v>63</v>
      </c>
      <c r="O137" s="27"/>
      <c r="P137" s="175">
        <f t="shared" si="27"/>
        <v>0</v>
      </c>
      <c r="Q137" s="175">
        <v>0.0</v>
      </c>
      <c r="R137" s="175">
        <f t="shared" si="28"/>
        <v>0</v>
      </c>
      <c r="S137" s="175">
        <v>0.0</v>
      </c>
      <c r="T137" s="176">
        <f t="shared" si="29"/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13" t="s">
        <v>152</v>
      </c>
      <c r="AS137" s="27"/>
      <c r="AT137" s="13" t="s">
        <v>141</v>
      </c>
      <c r="AU137" s="13" t="s">
        <v>17</v>
      </c>
      <c r="AV137" s="27"/>
      <c r="AW137" s="27"/>
      <c r="AX137" s="27"/>
      <c r="AY137" s="13" t="s">
        <v>134</v>
      </c>
      <c r="AZ137" s="27"/>
      <c r="BA137" s="27"/>
      <c r="BB137" s="27"/>
      <c r="BC137" s="27"/>
      <c r="BD137" s="27"/>
      <c r="BE137" s="177">
        <f t="shared" si="30"/>
        <v>0</v>
      </c>
      <c r="BF137" s="177">
        <f t="shared" si="31"/>
        <v>0</v>
      </c>
      <c r="BG137" s="177">
        <f t="shared" si="32"/>
        <v>0</v>
      </c>
      <c r="BH137" s="177">
        <f t="shared" si="33"/>
        <v>0</v>
      </c>
      <c r="BI137" s="177">
        <f t="shared" si="34"/>
        <v>0</v>
      </c>
      <c r="BJ137" s="13" t="s">
        <v>21</v>
      </c>
      <c r="BK137" s="177">
        <f t="shared" si="35"/>
        <v>0</v>
      </c>
      <c r="BL137" s="13" t="s">
        <v>152</v>
      </c>
      <c r="BM137" s="13" t="s">
        <v>763</v>
      </c>
      <c r="BN137" s="27"/>
      <c r="BO137" s="27"/>
      <c r="BP137" s="27"/>
      <c r="BQ137" s="27"/>
      <c r="BR137" s="27"/>
    </row>
    <row r="138" ht="16.5" customHeight="1">
      <c r="A138" s="27"/>
      <c r="B138" s="29"/>
      <c r="C138" s="166" t="s">
        <v>411</v>
      </c>
      <c r="D138" s="166" t="s">
        <v>141</v>
      </c>
      <c r="E138" s="167" t="s">
        <v>343</v>
      </c>
      <c r="F138" s="168" t="s">
        <v>344</v>
      </c>
      <c r="G138" s="169" t="s">
        <v>345</v>
      </c>
      <c r="H138" s="170">
        <v>12.0</v>
      </c>
      <c r="I138" s="171"/>
      <c r="J138" s="172">
        <f t="shared" si="26"/>
        <v>0</v>
      </c>
      <c r="K138" s="168" t="s">
        <v>149</v>
      </c>
      <c r="L138" s="29"/>
      <c r="M138" s="173" t="s">
        <v>34</v>
      </c>
      <c r="N138" s="174" t="s">
        <v>63</v>
      </c>
      <c r="O138" s="27"/>
      <c r="P138" s="175">
        <f t="shared" si="27"/>
        <v>0</v>
      </c>
      <c r="Q138" s="175">
        <v>0.0</v>
      </c>
      <c r="R138" s="175">
        <f t="shared" si="28"/>
        <v>0</v>
      </c>
      <c r="S138" s="175">
        <v>0.0</v>
      </c>
      <c r="T138" s="176">
        <f t="shared" si="29"/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13" t="s">
        <v>152</v>
      </c>
      <c r="AS138" s="27"/>
      <c r="AT138" s="13" t="s">
        <v>141</v>
      </c>
      <c r="AU138" s="13" t="s">
        <v>17</v>
      </c>
      <c r="AV138" s="27"/>
      <c r="AW138" s="27"/>
      <c r="AX138" s="27"/>
      <c r="AY138" s="13" t="s">
        <v>134</v>
      </c>
      <c r="AZ138" s="27"/>
      <c r="BA138" s="27"/>
      <c r="BB138" s="27"/>
      <c r="BC138" s="27"/>
      <c r="BD138" s="27"/>
      <c r="BE138" s="177">
        <f t="shared" si="30"/>
        <v>0</v>
      </c>
      <c r="BF138" s="177">
        <f t="shared" si="31"/>
        <v>0</v>
      </c>
      <c r="BG138" s="177">
        <f t="shared" si="32"/>
        <v>0</v>
      </c>
      <c r="BH138" s="177">
        <f t="shared" si="33"/>
        <v>0</v>
      </c>
      <c r="BI138" s="177">
        <f t="shared" si="34"/>
        <v>0</v>
      </c>
      <c r="BJ138" s="13" t="s">
        <v>21</v>
      </c>
      <c r="BK138" s="177">
        <f t="shared" si="35"/>
        <v>0</v>
      </c>
      <c r="BL138" s="13" t="s">
        <v>152</v>
      </c>
      <c r="BM138" s="13" t="s">
        <v>764</v>
      </c>
      <c r="BN138" s="27"/>
      <c r="BO138" s="27"/>
      <c r="BP138" s="27"/>
      <c r="BQ138" s="27"/>
      <c r="BR138" s="27"/>
    </row>
    <row r="139" ht="40.5" customHeight="1">
      <c r="A139" s="27"/>
      <c r="B139" s="29"/>
      <c r="C139" s="27"/>
      <c r="D139" s="192" t="s">
        <v>193</v>
      </c>
      <c r="E139" s="27"/>
      <c r="F139" s="193" t="s">
        <v>765</v>
      </c>
      <c r="G139" s="27"/>
      <c r="H139" s="27"/>
      <c r="I139" s="27"/>
      <c r="J139" s="27"/>
      <c r="K139" s="27"/>
      <c r="L139" s="29"/>
      <c r="M139" s="194"/>
      <c r="N139" s="27"/>
      <c r="O139" s="27"/>
      <c r="P139" s="27"/>
      <c r="Q139" s="27"/>
      <c r="R139" s="27"/>
      <c r="S139" s="27"/>
      <c r="T139" s="99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13" t="s">
        <v>193</v>
      </c>
      <c r="AU139" s="13" t="s">
        <v>17</v>
      </c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</row>
    <row r="140" ht="16.5" customHeight="1">
      <c r="A140" s="27"/>
      <c r="B140" s="29"/>
      <c r="C140" s="166" t="s">
        <v>415</v>
      </c>
      <c r="D140" s="166" t="s">
        <v>141</v>
      </c>
      <c r="E140" s="167" t="s">
        <v>340</v>
      </c>
      <c r="F140" s="168" t="s">
        <v>341</v>
      </c>
      <c r="G140" s="169" t="s">
        <v>165</v>
      </c>
      <c r="H140" s="170">
        <v>1.0</v>
      </c>
      <c r="I140" s="171"/>
      <c r="J140" s="172">
        <f t="shared" ref="J140:J143" si="36">ROUND(I140*H140,0)</f>
        <v>0</v>
      </c>
      <c r="K140" s="168" t="s">
        <v>149</v>
      </c>
      <c r="L140" s="29"/>
      <c r="M140" s="173" t="s">
        <v>34</v>
      </c>
      <c r="N140" s="174" t="s">
        <v>63</v>
      </c>
      <c r="O140" s="27"/>
      <c r="P140" s="175">
        <f t="shared" ref="P140:P143" si="37">O140*H140</f>
        <v>0</v>
      </c>
      <c r="Q140" s="175">
        <v>0.0</v>
      </c>
      <c r="R140" s="175">
        <f t="shared" ref="R140:R143" si="38">Q140*H140</f>
        <v>0</v>
      </c>
      <c r="S140" s="175">
        <v>0.0</v>
      </c>
      <c r="T140" s="176">
        <f t="shared" ref="T140:T143" si="39"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13" t="s">
        <v>152</v>
      </c>
      <c r="AS140" s="27"/>
      <c r="AT140" s="13" t="s">
        <v>141</v>
      </c>
      <c r="AU140" s="13" t="s">
        <v>17</v>
      </c>
      <c r="AV140" s="27"/>
      <c r="AW140" s="27"/>
      <c r="AX140" s="27"/>
      <c r="AY140" s="13" t="s">
        <v>134</v>
      </c>
      <c r="AZ140" s="27"/>
      <c r="BA140" s="27"/>
      <c r="BB140" s="27"/>
      <c r="BC140" s="27"/>
      <c r="BD140" s="27"/>
      <c r="BE140" s="177">
        <f t="shared" ref="BE140:BE143" si="40">IF(N140="základní",J140,0)</f>
        <v>0</v>
      </c>
      <c r="BF140" s="177">
        <f t="shared" ref="BF140:BF143" si="41">IF(N140="snížená",J140,0)</f>
        <v>0</v>
      </c>
      <c r="BG140" s="177">
        <f t="shared" ref="BG140:BG143" si="42">IF(N140="zákl. přenesená",J140,0)</f>
        <v>0</v>
      </c>
      <c r="BH140" s="177">
        <f t="shared" ref="BH140:BH143" si="43">IF(N140="sníž. přenesená",J140,0)</f>
        <v>0</v>
      </c>
      <c r="BI140" s="177">
        <f t="shared" ref="BI140:BI143" si="44">IF(N140="nulová",J140,0)</f>
        <v>0</v>
      </c>
      <c r="BJ140" s="13" t="s">
        <v>21</v>
      </c>
      <c r="BK140" s="177">
        <f t="shared" ref="BK140:BK143" si="45">ROUND(I140*H140,0)</f>
        <v>0</v>
      </c>
      <c r="BL140" s="13" t="s">
        <v>152</v>
      </c>
      <c r="BM140" s="13" t="s">
        <v>771</v>
      </c>
      <c r="BN140" s="27"/>
      <c r="BO140" s="27"/>
      <c r="BP140" s="27"/>
      <c r="BQ140" s="27"/>
      <c r="BR140" s="27"/>
    </row>
    <row r="141" ht="16.5" customHeight="1">
      <c r="A141" s="27"/>
      <c r="B141" s="29"/>
      <c r="C141" s="166" t="s">
        <v>420</v>
      </c>
      <c r="D141" s="166" t="s">
        <v>141</v>
      </c>
      <c r="E141" s="167" t="s">
        <v>772</v>
      </c>
      <c r="F141" s="168" t="s">
        <v>773</v>
      </c>
      <c r="G141" s="169" t="s">
        <v>359</v>
      </c>
      <c r="H141" s="214"/>
      <c r="I141" s="171"/>
      <c r="J141" s="172">
        <f t="shared" si="36"/>
        <v>0</v>
      </c>
      <c r="K141" s="168" t="s">
        <v>34</v>
      </c>
      <c r="L141" s="29"/>
      <c r="M141" s="173" t="s">
        <v>34</v>
      </c>
      <c r="N141" s="174" t="s">
        <v>63</v>
      </c>
      <c r="O141" s="27"/>
      <c r="P141" s="175">
        <f t="shared" si="37"/>
        <v>0</v>
      </c>
      <c r="Q141" s="175">
        <v>0.0</v>
      </c>
      <c r="R141" s="175">
        <f t="shared" si="38"/>
        <v>0</v>
      </c>
      <c r="S141" s="175">
        <v>0.0</v>
      </c>
      <c r="T141" s="176">
        <f t="shared" si="39"/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13" t="s">
        <v>152</v>
      </c>
      <c r="AS141" s="27"/>
      <c r="AT141" s="13" t="s">
        <v>141</v>
      </c>
      <c r="AU141" s="13" t="s">
        <v>17</v>
      </c>
      <c r="AV141" s="27"/>
      <c r="AW141" s="27"/>
      <c r="AX141" s="27"/>
      <c r="AY141" s="13" t="s">
        <v>134</v>
      </c>
      <c r="AZ141" s="27"/>
      <c r="BA141" s="27"/>
      <c r="BB141" s="27"/>
      <c r="BC141" s="27"/>
      <c r="BD141" s="27"/>
      <c r="BE141" s="177">
        <f t="shared" si="40"/>
        <v>0</v>
      </c>
      <c r="BF141" s="177">
        <f t="shared" si="41"/>
        <v>0</v>
      </c>
      <c r="BG141" s="177">
        <f t="shared" si="42"/>
        <v>0</v>
      </c>
      <c r="BH141" s="177">
        <f t="shared" si="43"/>
        <v>0</v>
      </c>
      <c r="BI141" s="177">
        <f t="shared" si="44"/>
        <v>0</v>
      </c>
      <c r="BJ141" s="13" t="s">
        <v>21</v>
      </c>
      <c r="BK141" s="177">
        <f t="shared" si="45"/>
        <v>0</v>
      </c>
      <c r="BL141" s="13" t="s">
        <v>152</v>
      </c>
      <c r="BM141" s="13" t="s">
        <v>780</v>
      </c>
      <c r="BN141" s="27"/>
      <c r="BO141" s="27"/>
      <c r="BP141" s="27"/>
      <c r="BQ141" s="27"/>
      <c r="BR141" s="27"/>
    </row>
    <row r="142" ht="16.5" customHeight="1">
      <c r="A142" s="27"/>
      <c r="B142" s="29"/>
      <c r="C142" s="166" t="s">
        <v>424</v>
      </c>
      <c r="D142" s="166" t="s">
        <v>141</v>
      </c>
      <c r="E142" s="167" t="s">
        <v>781</v>
      </c>
      <c r="F142" s="168" t="s">
        <v>782</v>
      </c>
      <c r="G142" s="169" t="s">
        <v>359</v>
      </c>
      <c r="H142" s="214"/>
      <c r="I142" s="171"/>
      <c r="J142" s="172">
        <f t="shared" si="36"/>
        <v>0</v>
      </c>
      <c r="K142" s="168" t="s">
        <v>34</v>
      </c>
      <c r="L142" s="29"/>
      <c r="M142" s="173" t="s">
        <v>34</v>
      </c>
      <c r="N142" s="174" t="s">
        <v>63</v>
      </c>
      <c r="O142" s="27"/>
      <c r="P142" s="175">
        <f t="shared" si="37"/>
        <v>0</v>
      </c>
      <c r="Q142" s="175">
        <v>0.0</v>
      </c>
      <c r="R142" s="175">
        <f t="shared" si="38"/>
        <v>0</v>
      </c>
      <c r="S142" s="175">
        <v>0.0</v>
      </c>
      <c r="T142" s="176">
        <f t="shared" si="39"/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13" t="s">
        <v>186</v>
      </c>
      <c r="AS142" s="27"/>
      <c r="AT142" s="13" t="s">
        <v>141</v>
      </c>
      <c r="AU142" s="13" t="s">
        <v>17</v>
      </c>
      <c r="AV142" s="27"/>
      <c r="AW142" s="27"/>
      <c r="AX142" s="27"/>
      <c r="AY142" s="13" t="s">
        <v>134</v>
      </c>
      <c r="AZ142" s="27"/>
      <c r="BA142" s="27"/>
      <c r="BB142" s="27"/>
      <c r="BC142" s="27"/>
      <c r="BD142" s="27"/>
      <c r="BE142" s="177">
        <f t="shared" si="40"/>
        <v>0</v>
      </c>
      <c r="BF142" s="177">
        <f t="shared" si="41"/>
        <v>0</v>
      </c>
      <c r="BG142" s="177">
        <f t="shared" si="42"/>
        <v>0</v>
      </c>
      <c r="BH142" s="177">
        <f t="shared" si="43"/>
        <v>0</v>
      </c>
      <c r="BI142" s="177">
        <f t="shared" si="44"/>
        <v>0</v>
      </c>
      <c r="BJ142" s="13" t="s">
        <v>21</v>
      </c>
      <c r="BK142" s="177">
        <f t="shared" si="45"/>
        <v>0</v>
      </c>
      <c r="BL142" s="13" t="s">
        <v>186</v>
      </c>
      <c r="BM142" s="13" t="s">
        <v>783</v>
      </c>
      <c r="BN142" s="27"/>
      <c r="BO142" s="27"/>
      <c r="BP142" s="27"/>
      <c r="BQ142" s="27"/>
      <c r="BR142" s="27"/>
    </row>
    <row r="143" ht="16.5" customHeight="1">
      <c r="A143" s="27"/>
      <c r="B143" s="29"/>
      <c r="C143" s="166" t="s">
        <v>431</v>
      </c>
      <c r="D143" s="166" t="s">
        <v>141</v>
      </c>
      <c r="E143" s="167" t="s">
        <v>784</v>
      </c>
      <c r="F143" s="168" t="s">
        <v>785</v>
      </c>
      <c r="G143" s="169" t="s">
        <v>359</v>
      </c>
      <c r="H143" s="214"/>
      <c r="I143" s="171"/>
      <c r="J143" s="172">
        <f t="shared" si="36"/>
        <v>0</v>
      </c>
      <c r="K143" s="168" t="s">
        <v>34</v>
      </c>
      <c r="L143" s="29"/>
      <c r="M143" s="173" t="s">
        <v>34</v>
      </c>
      <c r="N143" s="174" t="s">
        <v>63</v>
      </c>
      <c r="O143" s="27"/>
      <c r="P143" s="175">
        <f t="shared" si="37"/>
        <v>0</v>
      </c>
      <c r="Q143" s="175">
        <v>0.0</v>
      </c>
      <c r="R143" s="175">
        <f t="shared" si="38"/>
        <v>0</v>
      </c>
      <c r="S143" s="175">
        <v>0.0</v>
      </c>
      <c r="T143" s="176">
        <f t="shared" si="39"/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13" t="s">
        <v>152</v>
      </c>
      <c r="AS143" s="27"/>
      <c r="AT143" s="13" t="s">
        <v>141</v>
      </c>
      <c r="AU143" s="13" t="s">
        <v>17</v>
      </c>
      <c r="AV143" s="27"/>
      <c r="AW143" s="27"/>
      <c r="AX143" s="27"/>
      <c r="AY143" s="13" t="s">
        <v>134</v>
      </c>
      <c r="AZ143" s="27"/>
      <c r="BA143" s="27"/>
      <c r="BB143" s="27"/>
      <c r="BC143" s="27"/>
      <c r="BD143" s="27"/>
      <c r="BE143" s="177">
        <f t="shared" si="40"/>
        <v>0</v>
      </c>
      <c r="BF143" s="177">
        <f t="shared" si="41"/>
        <v>0</v>
      </c>
      <c r="BG143" s="177">
        <f t="shared" si="42"/>
        <v>0</v>
      </c>
      <c r="BH143" s="177">
        <f t="shared" si="43"/>
        <v>0</v>
      </c>
      <c r="BI143" s="177">
        <f t="shared" si="44"/>
        <v>0</v>
      </c>
      <c r="BJ143" s="13" t="s">
        <v>21</v>
      </c>
      <c r="BK143" s="177">
        <f t="shared" si="45"/>
        <v>0</v>
      </c>
      <c r="BL143" s="13" t="s">
        <v>152</v>
      </c>
      <c r="BM143" s="13" t="s">
        <v>788</v>
      </c>
      <c r="BN143" s="27"/>
      <c r="BO143" s="27"/>
      <c r="BP143" s="27"/>
      <c r="BQ143" s="27"/>
      <c r="BR143" s="27"/>
    </row>
    <row r="144" ht="29.25" customHeight="1">
      <c r="A144" s="149"/>
      <c r="B144" s="151"/>
      <c r="C144" s="149"/>
      <c r="D144" s="152" t="s">
        <v>105</v>
      </c>
      <c r="E144" s="164" t="s">
        <v>172</v>
      </c>
      <c r="F144" s="164" t="s">
        <v>173</v>
      </c>
      <c r="G144" s="149"/>
      <c r="H144" s="149"/>
      <c r="I144" s="149"/>
      <c r="J144" s="165">
        <f t="shared" ref="J144:J145" si="46">BK144</f>
        <v>0</v>
      </c>
      <c r="K144" s="149"/>
      <c r="L144" s="151"/>
      <c r="M144" s="156"/>
      <c r="N144" s="149"/>
      <c r="O144" s="149"/>
      <c r="P144" s="158">
        <f>P145+P148+P152</f>
        <v>0</v>
      </c>
      <c r="Q144" s="149"/>
      <c r="R144" s="158">
        <f>R145+R148+R152</f>
        <v>30.325</v>
      </c>
      <c r="S144" s="149"/>
      <c r="T144" s="160">
        <f>T145+T148+T152</f>
        <v>58.108</v>
      </c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52" t="s">
        <v>133</v>
      </c>
      <c r="AS144" s="149"/>
      <c r="AT144" s="162" t="s">
        <v>105</v>
      </c>
      <c r="AU144" s="162" t="s">
        <v>21</v>
      </c>
      <c r="AV144" s="149"/>
      <c r="AW144" s="149"/>
      <c r="AX144" s="149"/>
      <c r="AY144" s="152" t="s">
        <v>134</v>
      </c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63">
        <f>BK145+BK148+BK152</f>
        <v>0</v>
      </c>
      <c r="BL144" s="149"/>
      <c r="BM144" s="149"/>
      <c r="BN144" s="149"/>
      <c r="BO144" s="149"/>
      <c r="BP144" s="149"/>
      <c r="BQ144" s="149"/>
      <c r="BR144" s="149"/>
    </row>
    <row r="145" ht="14.25" customHeight="1">
      <c r="A145" s="149"/>
      <c r="B145" s="151"/>
      <c r="C145" s="149"/>
      <c r="D145" s="152" t="s">
        <v>105</v>
      </c>
      <c r="E145" s="164" t="s">
        <v>429</v>
      </c>
      <c r="F145" s="164" t="s">
        <v>430</v>
      </c>
      <c r="G145" s="149"/>
      <c r="H145" s="149"/>
      <c r="I145" s="149"/>
      <c r="J145" s="165">
        <f t="shared" si="46"/>
        <v>0</v>
      </c>
      <c r="K145" s="149"/>
      <c r="L145" s="151"/>
      <c r="M145" s="156"/>
      <c r="N145" s="149"/>
      <c r="O145" s="149"/>
      <c r="P145" s="158">
        <f>SUM(P146:P147)</f>
        <v>0</v>
      </c>
      <c r="Q145" s="149"/>
      <c r="R145" s="158">
        <f>SUM(R146:R147)</f>
        <v>0</v>
      </c>
      <c r="S145" s="149"/>
      <c r="T145" s="160">
        <f>SUM(T146:T147)</f>
        <v>0</v>
      </c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52" t="s">
        <v>133</v>
      </c>
      <c r="AS145" s="149"/>
      <c r="AT145" s="162" t="s">
        <v>105</v>
      </c>
      <c r="AU145" s="162" t="s">
        <v>17</v>
      </c>
      <c r="AV145" s="149"/>
      <c r="AW145" s="149"/>
      <c r="AX145" s="149"/>
      <c r="AY145" s="152" t="s">
        <v>134</v>
      </c>
      <c r="AZ145" s="149"/>
      <c r="BA145" s="149"/>
      <c r="BB145" s="149"/>
      <c r="BC145" s="149"/>
      <c r="BD145" s="149"/>
      <c r="BE145" s="149"/>
      <c r="BF145" s="149"/>
      <c r="BG145" s="149"/>
      <c r="BH145" s="149"/>
      <c r="BI145" s="149"/>
      <c r="BJ145" s="149"/>
      <c r="BK145" s="163">
        <f>SUM(BK146:BK147)</f>
        <v>0</v>
      </c>
      <c r="BL145" s="149"/>
      <c r="BM145" s="149"/>
      <c r="BN145" s="149"/>
      <c r="BO145" s="149"/>
      <c r="BP145" s="149"/>
      <c r="BQ145" s="149"/>
      <c r="BR145" s="149"/>
    </row>
    <row r="146" ht="16.5" customHeight="1">
      <c r="A146" s="27"/>
      <c r="B146" s="29"/>
      <c r="C146" s="166" t="s">
        <v>443</v>
      </c>
      <c r="D146" s="166" t="s">
        <v>141</v>
      </c>
      <c r="E146" s="167" t="s">
        <v>640</v>
      </c>
      <c r="F146" s="168" t="s">
        <v>641</v>
      </c>
      <c r="G146" s="169" t="s">
        <v>403</v>
      </c>
      <c r="H146" s="170">
        <v>47.1</v>
      </c>
      <c r="I146" s="171"/>
      <c r="J146" s="172">
        <f t="shared" ref="J146:J147" si="47">ROUND(I146*H146,0)</f>
        <v>0</v>
      </c>
      <c r="K146" s="168" t="s">
        <v>149</v>
      </c>
      <c r="L146" s="29"/>
      <c r="M146" s="173" t="s">
        <v>34</v>
      </c>
      <c r="N146" s="174" t="s">
        <v>63</v>
      </c>
      <c r="O146" s="27"/>
      <c r="P146" s="175">
        <f t="shared" ref="P146:P147" si="48">O146*H146</f>
        <v>0</v>
      </c>
      <c r="Q146" s="175">
        <v>0.0</v>
      </c>
      <c r="R146" s="175">
        <f t="shared" ref="R146:R147" si="49">Q146*H146</f>
        <v>0</v>
      </c>
      <c r="S146" s="175">
        <v>0.0</v>
      </c>
      <c r="T146" s="176">
        <f t="shared" ref="T146:T147" si="50"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13" t="s">
        <v>152</v>
      </c>
      <c r="AS146" s="27"/>
      <c r="AT146" s="13" t="s">
        <v>141</v>
      </c>
      <c r="AU146" s="13" t="s">
        <v>133</v>
      </c>
      <c r="AV146" s="27"/>
      <c r="AW146" s="27"/>
      <c r="AX146" s="27"/>
      <c r="AY146" s="13" t="s">
        <v>134</v>
      </c>
      <c r="AZ146" s="27"/>
      <c r="BA146" s="27"/>
      <c r="BB146" s="27"/>
      <c r="BC146" s="27"/>
      <c r="BD146" s="27"/>
      <c r="BE146" s="177">
        <f t="shared" ref="BE146:BE147" si="51">IF(N146="základní",J146,0)</f>
        <v>0</v>
      </c>
      <c r="BF146" s="177">
        <f t="shared" ref="BF146:BF147" si="52">IF(N146="snížená",J146,0)</f>
        <v>0</v>
      </c>
      <c r="BG146" s="177">
        <f t="shared" ref="BG146:BG147" si="53">IF(N146="zákl. přenesená",J146,0)</f>
        <v>0</v>
      </c>
      <c r="BH146" s="177">
        <f t="shared" ref="BH146:BH147" si="54">IF(N146="sníž. přenesená",J146,0)</f>
        <v>0</v>
      </c>
      <c r="BI146" s="177">
        <f t="shared" ref="BI146:BI147" si="55">IF(N146="nulová",J146,0)</f>
        <v>0</v>
      </c>
      <c r="BJ146" s="13" t="s">
        <v>21</v>
      </c>
      <c r="BK146" s="177">
        <f t="shared" ref="BK146:BK147" si="56">ROUND(I146*H146,0)</f>
        <v>0</v>
      </c>
      <c r="BL146" s="13" t="s">
        <v>152</v>
      </c>
      <c r="BM146" s="13" t="s">
        <v>803</v>
      </c>
      <c r="BN146" s="27"/>
      <c r="BO146" s="27"/>
      <c r="BP146" s="27"/>
      <c r="BQ146" s="27"/>
      <c r="BR146" s="27"/>
    </row>
    <row r="147" ht="25.5" customHeight="1">
      <c r="A147" s="27"/>
      <c r="B147" s="29"/>
      <c r="C147" s="166" t="s">
        <v>447</v>
      </c>
      <c r="D147" s="166" t="s">
        <v>141</v>
      </c>
      <c r="E147" s="167" t="s">
        <v>807</v>
      </c>
      <c r="F147" s="168" t="s">
        <v>808</v>
      </c>
      <c r="G147" s="169" t="s">
        <v>282</v>
      </c>
      <c r="H147" s="170">
        <v>122.0</v>
      </c>
      <c r="I147" s="171"/>
      <c r="J147" s="172">
        <f t="shared" si="47"/>
        <v>0</v>
      </c>
      <c r="K147" s="168" t="s">
        <v>149</v>
      </c>
      <c r="L147" s="29"/>
      <c r="M147" s="173" t="s">
        <v>34</v>
      </c>
      <c r="N147" s="174" t="s">
        <v>63</v>
      </c>
      <c r="O147" s="27"/>
      <c r="P147" s="175">
        <f t="shared" si="48"/>
        <v>0</v>
      </c>
      <c r="Q147" s="175">
        <v>0.0</v>
      </c>
      <c r="R147" s="175">
        <f t="shared" si="49"/>
        <v>0</v>
      </c>
      <c r="S147" s="175">
        <v>0.0</v>
      </c>
      <c r="T147" s="176">
        <f t="shared" si="50"/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13" t="s">
        <v>152</v>
      </c>
      <c r="AS147" s="27"/>
      <c r="AT147" s="13" t="s">
        <v>141</v>
      </c>
      <c r="AU147" s="13" t="s">
        <v>133</v>
      </c>
      <c r="AV147" s="27"/>
      <c r="AW147" s="27"/>
      <c r="AX147" s="27"/>
      <c r="AY147" s="13" t="s">
        <v>134</v>
      </c>
      <c r="AZ147" s="27"/>
      <c r="BA147" s="27"/>
      <c r="BB147" s="27"/>
      <c r="BC147" s="27"/>
      <c r="BD147" s="27"/>
      <c r="BE147" s="177">
        <f t="shared" si="51"/>
        <v>0</v>
      </c>
      <c r="BF147" s="177">
        <f t="shared" si="52"/>
        <v>0</v>
      </c>
      <c r="BG147" s="177">
        <f t="shared" si="53"/>
        <v>0</v>
      </c>
      <c r="BH147" s="177">
        <f t="shared" si="54"/>
        <v>0</v>
      </c>
      <c r="BI147" s="177">
        <f t="shared" si="55"/>
        <v>0</v>
      </c>
      <c r="BJ147" s="13" t="s">
        <v>21</v>
      </c>
      <c r="BK147" s="177">
        <f t="shared" si="56"/>
        <v>0</v>
      </c>
      <c r="BL147" s="13" t="s">
        <v>152</v>
      </c>
      <c r="BM147" s="13" t="s">
        <v>813</v>
      </c>
      <c r="BN147" s="27"/>
      <c r="BO147" s="27"/>
      <c r="BP147" s="27"/>
      <c r="BQ147" s="27"/>
      <c r="BR147" s="27"/>
    </row>
    <row r="148" ht="21.75" customHeight="1">
      <c r="A148" s="149"/>
      <c r="B148" s="151"/>
      <c r="C148" s="149"/>
      <c r="D148" s="152" t="s">
        <v>105</v>
      </c>
      <c r="E148" s="164" t="s">
        <v>535</v>
      </c>
      <c r="F148" s="164" t="s">
        <v>536</v>
      </c>
      <c r="G148" s="149"/>
      <c r="H148" s="149"/>
      <c r="I148" s="149"/>
      <c r="J148" s="165">
        <f>BK148</f>
        <v>0</v>
      </c>
      <c r="K148" s="149"/>
      <c r="L148" s="151"/>
      <c r="M148" s="156"/>
      <c r="N148" s="149"/>
      <c r="O148" s="149"/>
      <c r="P148" s="158">
        <f>SUM(P149:P151)</f>
        <v>0</v>
      </c>
      <c r="Q148" s="149"/>
      <c r="R148" s="158">
        <f>SUM(R149:R151)</f>
        <v>29.85</v>
      </c>
      <c r="S148" s="149"/>
      <c r="T148" s="160">
        <f>SUM(T149:T151)</f>
        <v>58.108</v>
      </c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52" t="s">
        <v>133</v>
      </c>
      <c r="AS148" s="149"/>
      <c r="AT148" s="162" t="s">
        <v>105</v>
      </c>
      <c r="AU148" s="162" t="s">
        <v>17</v>
      </c>
      <c r="AV148" s="149"/>
      <c r="AW148" s="149"/>
      <c r="AX148" s="149"/>
      <c r="AY148" s="152" t="s">
        <v>134</v>
      </c>
      <c r="AZ148" s="149"/>
      <c r="BA148" s="149"/>
      <c r="BB148" s="149"/>
      <c r="BC148" s="149"/>
      <c r="BD148" s="149"/>
      <c r="BE148" s="149"/>
      <c r="BF148" s="149"/>
      <c r="BG148" s="149"/>
      <c r="BH148" s="149"/>
      <c r="BI148" s="149"/>
      <c r="BJ148" s="149"/>
      <c r="BK148" s="163">
        <f>SUM(BK149:BK151)</f>
        <v>0</v>
      </c>
      <c r="BL148" s="149"/>
      <c r="BM148" s="149"/>
      <c r="BN148" s="149"/>
      <c r="BO148" s="149"/>
      <c r="BP148" s="149"/>
      <c r="BQ148" s="149"/>
      <c r="BR148" s="149"/>
    </row>
    <row r="149" ht="25.5" customHeight="1">
      <c r="A149" s="27"/>
      <c r="B149" s="29"/>
      <c r="C149" s="166" t="s">
        <v>454</v>
      </c>
      <c r="D149" s="166" t="s">
        <v>141</v>
      </c>
      <c r="E149" s="167" t="s">
        <v>538</v>
      </c>
      <c r="F149" s="168" t="s">
        <v>539</v>
      </c>
      <c r="G149" s="169" t="s">
        <v>282</v>
      </c>
      <c r="H149" s="170">
        <v>398.0</v>
      </c>
      <c r="I149" s="171"/>
      <c r="J149" s="172">
        <f t="shared" ref="J149:J151" si="57">ROUND(I149*H149,0)</f>
        <v>0</v>
      </c>
      <c r="K149" s="168" t="s">
        <v>149</v>
      </c>
      <c r="L149" s="29"/>
      <c r="M149" s="173" t="s">
        <v>34</v>
      </c>
      <c r="N149" s="174" t="s">
        <v>63</v>
      </c>
      <c r="O149" s="27"/>
      <c r="P149" s="175">
        <f t="shared" ref="P149:P151" si="58">O149*H149</f>
        <v>0</v>
      </c>
      <c r="Q149" s="175">
        <v>0.075</v>
      </c>
      <c r="R149" s="175">
        <f t="shared" ref="R149:R151" si="59">Q149*H149</f>
        <v>29.85</v>
      </c>
      <c r="S149" s="175">
        <v>0.146</v>
      </c>
      <c r="T149" s="176">
        <f t="shared" ref="T149:T151" si="60">S149*H149</f>
        <v>58.108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13" t="s">
        <v>152</v>
      </c>
      <c r="AS149" s="27"/>
      <c r="AT149" s="13" t="s">
        <v>141</v>
      </c>
      <c r="AU149" s="13" t="s">
        <v>133</v>
      </c>
      <c r="AV149" s="27"/>
      <c r="AW149" s="27"/>
      <c r="AX149" s="27"/>
      <c r="AY149" s="13" t="s">
        <v>134</v>
      </c>
      <c r="AZ149" s="27"/>
      <c r="BA149" s="27"/>
      <c r="BB149" s="27"/>
      <c r="BC149" s="27"/>
      <c r="BD149" s="27"/>
      <c r="BE149" s="177">
        <f t="shared" ref="BE149:BE151" si="61">IF(N149="základní",J149,0)</f>
        <v>0</v>
      </c>
      <c r="BF149" s="177">
        <f t="shared" ref="BF149:BF151" si="62">IF(N149="snížená",J149,0)</f>
        <v>0</v>
      </c>
      <c r="BG149" s="177">
        <f t="shared" ref="BG149:BG151" si="63">IF(N149="zákl. přenesená",J149,0)</f>
        <v>0</v>
      </c>
      <c r="BH149" s="177">
        <f t="shared" ref="BH149:BH151" si="64">IF(N149="sníž. přenesená",J149,0)</f>
        <v>0</v>
      </c>
      <c r="BI149" s="177">
        <f t="shared" ref="BI149:BI151" si="65">IF(N149="nulová",J149,0)</f>
        <v>0</v>
      </c>
      <c r="BJ149" s="13" t="s">
        <v>21</v>
      </c>
      <c r="BK149" s="177">
        <f t="shared" ref="BK149:BK151" si="66">ROUND(I149*H149,0)</f>
        <v>0</v>
      </c>
      <c r="BL149" s="13" t="s">
        <v>152</v>
      </c>
      <c r="BM149" s="13" t="s">
        <v>817</v>
      </c>
      <c r="BN149" s="27"/>
      <c r="BO149" s="27"/>
      <c r="BP149" s="27"/>
      <c r="BQ149" s="27"/>
      <c r="BR149" s="27"/>
    </row>
    <row r="150" ht="16.5" customHeight="1">
      <c r="A150" s="27"/>
      <c r="B150" s="29"/>
      <c r="C150" s="178" t="s">
        <v>459</v>
      </c>
      <c r="D150" s="178" t="s">
        <v>131</v>
      </c>
      <c r="E150" s="179" t="s">
        <v>818</v>
      </c>
      <c r="F150" s="180" t="s">
        <v>819</v>
      </c>
      <c r="G150" s="182" t="s">
        <v>174</v>
      </c>
      <c r="H150" s="184">
        <v>398.0</v>
      </c>
      <c r="I150" s="186"/>
      <c r="J150" s="187">
        <f t="shared" si="57"/>
        <v>0</v>
      </c>
      <c r="K150" s="180" t="s">
        <v>149</v>
      </c>
      <c r="L150" s="188"/>
      <c r="M150" s="190" t="s">
        <v>34</v>
      </c>
      <c r="N150" s="191" t="s">
        <v>63</v>
      </c>
      <c r="O150" s="27"/>
      <c r="P150" s="175">
        <f t="shared" si="58"/>
        <v>0</v>
      </c>
      <c r="Q150" s="175">
        <v>0.0</v>
      </c>
      <c r="R150" s="175">
        <f t="shared" si="59"/>
        <v>0</v>
      </c>
      <c r="S150" s="175">
        <v>0.0</v>
      </c>
      <c r="T150" s="176">
        <f t="shared" si="60"/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13" t="s">
        <v>186</v>
      </c>
      <c r="AS150" s="27"/>
      <c r="AT150" s="13" t="s">
        <v>131</v>
      </c>
      <c r="AU150" s="13" t="s">
        <v>133</v>
      </c>
      <c r="AV150" s="27"/>
      <c r="AW150" s="27"/>
      <c r="AX150" s="27"/>
      <c r="AY150" s="13" t="s">
        <v>134</v>
      </c>
      <c r="AZ150" s="27"/>
      <c r="BA150" s="27"/>
      <c r="BB150" s="27"/>
      <c r="BC150" s="27"/>
      <c r="BD150" s="27"/>
      <c r="BE150" s="177">
        <f t="shared" si="61"/>
        <v>0</v>
      </c>
      <c r="BF150" s="177">
        <f t="shared" si="62"/>
        <v>0</v>
      </c>
      <c r="BG150" s="177">
        <f t="shared" si="63"/>
        <v>0</v>
      </c>
      <c r="BH150" s="177">
        <f t="shared" si="64"/>
        <v>0</v>
      </c>
      <c r="BI150" s="177">
        <f t="shared" si="65"/>
        <v>0</v>
      </c>
      <c r="BJ150" s="13" t="s">
        <v>21</v>
      </c>
      <c r="BK150" s="177">
        <f t="shared" si="66"/>
        <v>0</v>
      </c>
      <c r="BL150" s="13" t="s">
        <v>186</v>
      </c>
      <c r="BM150" s="13" t="s">
        <v>820</v>
      </c>
      <c r="BN150" s="27"/>
      <c r="BO150" s="27"/>
      <c r="BP150" s="27"/>
      <c r="BQ150" s="27"/>
      <c r="BR150" s="27"/>
    </row>
    <row r="151" ht="16.5" customHeight="1">
      <c r="A151" s="27"/>
      <c r="B151" s="29"/>
      <c r="C151" s="178" t="s">
        <v>473</v>
      </c>
      <c r="D151" s="178" t="s">
        <v>131</v>
      </c>
      <c r="E151" s="179" t="s">
        <v>552</v>
      </c>
      <c r="F151" s="180" t="s">
        <v>821</v>
      </c>
      <c r="G151" s="182" t="s">
        <v>174</v>
      </c>
      <c r="H151" s="184">
        <v>796.0</v>
      </c>
      <c r="I151" s="186"/>
      <c r="J151" s="187">
        <f t="shared" si="57"/>
        <v>0</v>
      </c>
      <c r="K151" s="180" t="s">
        <v>149</v>
      </c>
      <c r="L151" s="188"/>
      <c r="M151" s="190" t="s">
        <v>34</v>
      </c>
      <c r="N151" s="191" t="s">
        <v>63</v>
      </c>
      <c r="O151" s="27"/>
      <c r="P151" s="175">
        <f t="shared" si="58"/>
        <v>0</v>
      </c>
      <c r="Q151" s="175">
        <v>0.0</v>
      </c>
      <c r="R151" s="175">
        <f t="shared" si="59"/>
        <v>0</v>
      </c>
      <c r="S151" s="175">
        <v>0.0</v>
      </c>
      <c r="T151" s="176">
        <f t="shared" si="60"/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13" t="s">
        <v>205</v>
      </c>
      <c r="AS151" s="27"/>
      <c r="AT151" s="13" t="s">
        <v>131</v>
      </c>
      <c r="AU151" s="13" t="s">
        <v>133</v>
      </c>
      <c r="AV151" s="27"/>
      <c r="AW151" s="27"/>
      <c r="AX151" s="27"/>
      <c r="AY151" s="13" t="s">
        <v>134</v>
      </c>
      <c r="AZ151" s="27"/>
      <c r="BA151" s="27"/>
      <c r="BB151" s="27"/>
      <c r="BC151" s="27"/>
      <c r="BD151" s="27"/>
      <c r="BE151" s="177">
        <f t="shared" si="61"/>
        <v>0</v>
      </c>
      <c r="BF151" s="177">
        <f t="shared" si="62"/>
        <v>0</v>
      </c>
      <c r="BG151" s="177">
        <f t="shared" si="63"/>
        <v>0</v>
      </c>
      <c r="BH151" s="177">
        <f t="shared" si="64"/>
        <v>0</v>
      </c>
      <c r="BI151" s="177">
        <f t="shared" si="65"/>
        <v>0</v>
      </c>
      <c r="BJ151" s="13" t="s">
        <v>21</v>
      </c>
      <c r="BK151" s="177">
        <f t="shared" si="66"/>
        <v>0</v>
      </c>
      <c r="BL151" s="13" t="s">
        <v>175</v>
      </c>
      <c r="BM151" s="13" t="s">
        <v>822</v>
      </c>
      <c r="BN151" s="27"/>
      <c r="BO151" s="27"/>
      <c r="BP151" s="27"/>
      <c r="BQ151" s="27"/>
      <c r="BR151" s="27"/>
    </row>
    <row r="152" ht="21.75" customHeight="1">
      <c r="A152" s="149"/>
      <c r="B152" s="151"/>
      <c r="C152" s="149"/>
      <c r="D152" s="152" t="s">
        <v>105</v>
      </c>
      <c r="E152" s="164" t="s">
        <v>602</v>
      </c>
      <c r="F152" s="164" t="s">
        <v>604</v>
      </c>
      <c r="G152" s="149"/>
      <c r="H152" s="149"/>
      <c r="I152" s="149"/>
      <c r="J152" s="165">
        <f>BK152</f>
        <v>0</v>
      </c>
      <c r="K152" s="149"/>
      <c r="L152" s="151"/>
      <c r="M152" s="156"/>
      <c r="N152" s="149"/>
      <c r="O152" s="149"/>
      <c r="P152" s="158">
        <f>SUM(P153:P155)</f>
        <v>0</v>
      </c>
      <c r="Q152" s="149"/>
      <c r="R152" s="158">
        <f>SUM(R153:R155)</f>
        <v>0.475</v>
      </c>
      <c r="S152" s="149"/>
      <c r="T152" s="160">
        <f>SUM(T153:T155)</f>
        <v>0</v>
      </c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52" t="s">
        <v>133</v>
      </c>
      <c r="AS152" s="149"/>
      <c r="AT152" s="162" t="s">
        <v>105</v>
      </c>
      <c r="AU152" s="162" t="s">
        <v>17</v>
      </c>
      <c r="AV152" s="149"/>
      <c r="AW152" s="149"/>
      <c r="AX152" s="149"/>
      <c r="AY152" s="152" t="s">
        <v>134</v>
      </c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63">
        <f>SUM(BK153:BK155)</f>
        <v>0</v>
      </c>
      <c r="BL152" s="149"/>
      <c r="BM152" s="149"/>
      <c r="BN152" s="149"/>
      <c r="BO152" s="149"/>
      <c r="BP152" s="149"/>
      <c r="BQ152" s="149"/>
      <c r="BR152" s="149"/>
    </row>
    <row r="153" ht="25.5" customHeight="1">
      <c r="A153" s="27"/>
      <c r="B153" s="29"/>
      <c r="C153" s="166" t="s">
        <v>478</v>
      </c>
      <c r="D153" s="166" t="s">
        <v>141</v>
      </c>
      <c r="E153" s="167" t="s">
        <v>740</v>
      </c>
      <c r="F153" s="168" t="s">
        <v>741</v>
      </c>
      <c r="G153" s="169" t="s">
        <v>403</v>
      </c>
      <c r="H153" s="170">
        <v>47.1</v>
      </c>
      <c r="I153" s="171"/>
      <c r="J153" s="172">
        <f t="shared" ref="J153:J155" si="67">ROUND(I153*H153,0)</f>
        <v>0</v>
      </c>
      <c r="K153" s="168" t="s">
        <v>202</v>
      </c>
      <c r="L153" s="29"/>
      <c r="M153" s="173" t="s">
        <v>34</v>
      </c>
      <c r="N153" s="174" t="s">
        <v>63</v>
      </c>
      <c r="O153" s="27"/>
      <c r="P153" s="175">
        <f t="shared" ref="P153:P155" si="68">O153*H153</f>
        <v>0</v>
      </c>
      <c r="Q153" s="175">
        <v>0.0</v>
      </c>
      <c r="R153" s="175">
        <f t="shared" ref="R153:R155" si="69">Q153*H153</f>
        <v>0</v>
      </c>
      <c r="S153" s="175">
        <v>0.0</v>
      </c>
      <c r="T153" s="176">
        <f t="shared" ref="T153:T155" si="70">S153*H153</f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13" t="s">
        <v>175</v>
      </c>
      <c r="AS153" s="27"/>
      <c r="AT153" s="13" t="s">
        <v>141</v>
      </c>
      <c r="AU153" s="13" t="s">
        <v>133</v>
      </c>
      <c r="AV153" s="27"/>
      <c r="AW153" s="27"/>
      <c r="AX153" s="27"/>
      <c r="AY153" s="13" t="s">
        <v>134</v>
      </c>
      <c r="AZ153" s="27"/>
      <c r="BA153" s="27"/>
      <c r="BB153" s="27"/>
      <c r="BC153" s="27"/>
      <c r="BD153" s="27"/>
      <c r="BE153" s="177">
        <f t="shared" ref="BE153:BE155" si="71">IF(N153="základní",J153,0)</f>
        <v>0</v>
      </c>
      <c r="BF153" s="177">
        <f t="shared" ref="BF153:BF155" si="72">IF(N153="snížená",J153,0)</f>
        <v>0</v>
      </c>
      <c r="BG153" s="177">
        <f t="shared" ref="BG153:BG155" si="73">IF(N153="zákl. přenesená",J153,0)</f>
        <v>0</v>
      </c>
      <c r="BH153" s="177">
        <f t="shared" ref="BH153:BH155" si="74">IF(N153="sníž. přenesená",J153,0)</f>
        <v>0</v>
      </c>
      <c r="BI153" s="177">
        <f t="shared" ref="BI153:BI155" si="75">IF(N153="nulová",J153,0)</f>
        <v>0</v>
      </c>
      <c r="BJ153" s="13" t="s">
        <v>21</v>
      </c>
      <c r="BK153" s="177">
        <f t="shared" ref="BK153:BK155" si="76">ROUND(I153*H153,0)</f>
        <v>0</v>
      </c>
      <c r="BL153" s="13" t="s">
        <v>175</v>
      </c>
      <c r="BM153" s="13" t="s">
        <v>823</v>
      </c>
      <c r="BN153" s="27"/>
      <c r="BO153" s="27"/>
      <c r="BP153" s="27"/>
      <c r="BQ153" s="27"/>
      <c r="BR153" s="27"/>
    </row>
    <row r="154" ht="25.5" customHeight="1">
      <c r="A154" s="27"/>
      <c r="B154" s="29"/>
      <c r="C154" s="166" t="s">
        <v>485</v>
      </c>
      <c r="D154" s="166" t="s">
        <v>141</v>
      </c>
      <c r="E154" s="167" t="s">
        <v>761</v>
      </c>
      <c r="F154" s="168" t="s">
        <v>762</v>
      </c>
      <c r="G154" s="169" t="s">
        <v>403</v>
      </c>
      <c r="H154" s="170">
        <v>94.2</v>
      </c>
      <c r="I154" s="171"/>
      <c r="J154" s="172">
        <f t="shared" si="67"/>
        <v>0</v>
      </c>
      <c r="K154" s="168" t="s">
        <v>202</v>
      </c>
      <c r="L154" s="29"/>
      <c r="M154" s="173" t="s">
        <v>34</v>
      </c>
      <c r="N154" s="174" t="s">
        <v>63</v>
      </c>
      <c r="O154" s="27"/>
      <c r="P154" s="175">
        <f t="shared" si="68"/>
        <v>0</v>
      </c>
      <c r="Q154" s="175">
        <v>0.0</v>
      </c>
      <c r="R154" s="175">
        <f t="shared" si="69"/>
        <v>0</v>
      </c>
      <c r="S154" s="175">
        <v>0.0</v>
      </c>
      <c r="T154" s="176">
        <f t="shared" si="70"/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13" t="s">
        <v>175</v>
      </c>
      <c r="AS154" s="27"/>
      <c r="AT154" s="13" t="s">
        <v>141</v>
      </c>
      <c r="AU154" s="13" t="s">
        <v>133</v>
      </c>
      <c r="AV154" s="27"/>
      <c r="AW154" s="27"/>
      <c r="AX154" s="27"/>
      <c r="AY154" s="13" t="s">
        <v>134</v>
      </c>
      <c r="AZ154" s="27"/>
      <c r="BA154" s="27"/>
      <c r="BB154" s="27"/>
      <c r="BC154" s="27"/>
      <c r="BD154" s="27"/>
      <c r="BE154" s="177">
        <f t="shared" si="71"/>
        <v>0</v>
      </c>
      <c r="BF154" s="177">
        <f t="shared" si="72"/>
        <v>0</v>
      </c>
      <c r="BG154" s="177">
        <f t="shared" si="73"/>
        <v>0</v>
      </c>
      <c r="BH154" s="177">
        <f t="shared" si="74"/>
        <v>0</v>
      </c>
      <c r="BI154" s="177">
        <f t="shared" si="75"/>
        <v>0</v>
      </c>
      <c r="BJ154" s="13" t="s">
        <v>21</v>
      </c>
      <c r="BK154" s="177">
        <f t="shared" si="76"/>
        <v>0</v>
      </c>
      <c r="BL154" s="13" t="s">
        <v>175</v>
      </c>
      <c r="BM154" s="13" t="s">
        <v>824</v>
      </c>
      <c r="BN154" s="27"/>
      <c r="BO154" s="27"/>
      <c r="BP154" s="27"/>
      <c r="BQ154" s="27"/>
      <c r="BR154" s="27"/>
    </row>
    <row r="155" ht="16.5" customHeight="1">
      <c r="A155" s="27"/>
      <c r="B155" s="29"/>
      <c r="C155" s="166" t="s">
        <v>492</v>
      </c>
      <c r="D155" s="166" t="s">
        <v>141</v>
      </c>
      <c r="E155" s="167" t="s">
        <v>657</v>
      </c>
      <c r="F155" s="168" t="s">
        <v>658</v>
      </c>
      <c r="G155" s="169" t="s">
        <v>282</v>
      </c>
      <c r="H155" s="170">
        <v>250.0</v>
      </c>
      <c r="I155" s="171"/>
      <c r="J155" s="172">
        <f t="shared" si="67"/>
        <v>0</v>
      </c>
      <c r="K155" s="168" t="s">
        <v>149</v>
      </c>
      <c r="L155" s="29"/>
      <c r="M155" s="173" t="s">
        <v>34</v>
      </c>
      <c r="N155" s="195" t="s">
        <v>63</v>
      </c>
      <c r="O155" s="196"/>
      <c r="P155" s="197">
        <f t="shared" si="68"/>
        <v>0</v>
      </c>
      <c r="Q155" s="197">
        <v>0.0019</v>
      </c>
      <c r="R155" s="197">
        <f t="shared" si="69"/>
        <v>0.475</v>
      </c>
      <c r="S155" s="197">
        <v>0.0</v>
      </c>
      <c r="T155" s="198">
        <f t="shared" si="70"/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13" t="s">
        <v>152</v>
      </c>
      <c r="AS155" s="27"/>
      <c r="AT155" s="13" t="s">
        <v>141</v>
      </c>
      <c r="AU155" s="13" t="s">
        <v>133</v>
      </c>
      <c r="AV155" s="27"/>
      <c r="AW155" s="27"/>
      <c r="AX155" s="27"/>
      <c r="AY155" s="13" t="s">
        <v>134</v>
      </c>
      <c r="AZ155" s="27"/>
      <c r="BA155" s="27"/>
      <c r="BB155" s="27"/>
      <c r="BC155" s="27"/>
      <c r="BD155" s="27"/>
      <c r="BE155" s="177">
        <f t="shared" si="71"/>
        <v>0</v>
      </c>
      <c r="BF155" s="177">
        <f t="shared" si="72"/>
        <v>0</v>
      </c>
      <c r="BG155" s="177">
        <f t="shared" si="73"/>
        <v>0</v>
      </c>
      <c r="BH155" s="177">
        <f t="shared" si="74"/>
        <v>0</v>
      </c>
      <c r="BI155" s="177">
        <f t="shared" si="75"/>
        <v>0</v>
      </c>
      <c r="BJ155" s="13" t="s">
        <v>21</v>
      </c>
      <c r="BK155" s="177">
        <f t="shared" si="76"/>
        <v>0</v>
      </c>
      <c r="BL155" s="13" t="s">
        <v>152</v>
      </c>
      <c r="BM155" s="13" t="s">
        <v>825</v>
      </c>
      <c r="BN155" s="27"/>
      <c r="BO155" s="27"/>
      <c r="BP155" s="27"/>
      <c r="BQ155" s="27"/>
      <c r="BR155" s="27"/>
    </row>
    <row r="156" ht="6.75" customHeight="1">
      <c r="A156" s="27"/>
      <c r="B156" s="69"/>
      <c r="C156" s="70"/>
      <c r="D156" s="70"/>
      <c r="E156" s="70"/>
      <c r="F156" s="70"/>
      <c r="G156" s="70"/>
      <c r="H156" s="70"/>
      <c r="I156" s="70"/>
      <c r="J156" s="70"/>
      <c r="K156" s="70"/>
      <c r="L156" s="29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</row>
    <row r="157" ht="13.5" customHeight="1">
      <c r="I157" s="11"/>
    </row>
    <row r="158" ht="13.5" customHeight="1">
      <c r="I158" s="11"/>
    </row>
    <row r="159" ht="13.5" customHeight="1">
      <c r="I159" s="11"/>
    </row>
    <row r="160" ht="13.5" customHeight="1">
      <c r="I160" s="11"/>
    </row>
    <row r="161" ht="13.5" customHeight="1">
      <c r="I161" s="11"/>
    </row>
    <row r="162" ht="13.5" customHeight="1">
      <c r="I162" s="11"/>
    </row>
    <row r="163" ht="13.5" customHeight="1">
      <c r="I163" s="11"/>
    </row>
    <row r="164" ht="13.5" customHeight="1">
      <c r="I164" s="11"/>
    </row>
    <row r="165" ht="13.5" customHeight="1">
      <c r="I165" s="11"/>
    </row>
    <row r="166" ht="13.5" customHeight="1">
      <c r="I166" s="11"/>
    </row>
    <row r="167" ht="13.5" customHeight="1">
      <c r="I167" s="11"/>
    </row>
    <row r="168" ht="13.5" customHeight="1">
      <c r="I168" s="11"/>
    </row>
    <row r="169" ht="13.5" customHeight="1">
      <c r="I169" s="11"/>
    </row>
    <row r="170" ht="13.5" customHeight="1">
      <c r="I170" s="11"/>
    </row>
    <row r="171" ht="13.5" customHeight="1">
      <c r="I171" s="11"/>
    </row>
    <row r="172" ht="13.5" customHeight="1">
      <c r="I172" s="11"/>
    </row>
    <row r="173" ht="13.5" customHeight="1">
      <c r="I173" s="11"/>
    </row>
    <row r="174" ht="13.5" customHeight="1">
      <c r="I174" s="11"/>
    </row>
    <row r="175" ht="13.5" customHeight="1">
      <c r="I175" s="11"/>
    </row>
    <row r="176" ht="13.5" customHeight="1">
      <c r="I176" s="11"/>
    </row>
    <row r="177" ht="13.5" customHeight="1">
      <c r="I177" s="11"/>
    </row>
    <row r="178" ht="13.5" customHeight="1">
      <c r="I178" s="11"/>
    </row>
    <row r="179" ht="13.5" customHeight="1">
      <c r="I179" s="11"/>
    </row>
    <row r="180" ht="13.5" customHeight="1">
      <c r="I180" s="11"/>
    </row>
    <row r="181" ht="13.5" customHeight="1">
      <c r="I181" s="11"/>
    </row>
    <row r="182" ht="13.5" customHeight="1">
      <c r="I182" s="11"/>
    </row>
    <row r="183" ht="13.5" customHeight="1">
      <c r="I183" s="11"/>
    </row>
    <row r="184" ht="13.5" customHeight="1">
      <c r="I184" s="11"/>
    </row>
    <row r="185" ht="13.5" customHeight="1">
      <c r="I185" s="11"/>
    </row>
    <row r="186" ht="13.5" customHeight="1">
      <c r="I186" s="11"/>
    </row>
    <row r="187" ht="13.5" customHeight="1">
      <c r="I187" s="11"/>
    </row>
    <row r="188" ht="13.5" customHeight="1">
      <c r="I188" s="11"/>
    </row>
    <row r="189" ht="13.5" customHeight="1">
      <c r="I189" s="11"/>
    </row>
    <row r="190" ht="13.5" customHeight="1">
      <c r="I190" s="11"/>
    </row>
    <row r="191" ht="13.5" customHeight="1">
      <c r="I191" s="11"/>
    </row>
    <row r="192" ht="13.5" customHeight="1">
      <c r="I192" s="11"/>
    </row>
    <row r="193" ht="13.5" customHeight="1">
      <c r="I193" s="11"/>
    </row>
    <row r="194" ht="13.5" customHeight="1">
      <c r="I194" s="11"/>
    </row>
    <row r="195" ht="13.5" customHeight="1">
      <c r="I195" s="11"/>
    </row>
    <row r="196" ht="13.5" customHeight="1">
      <c r="I196" s="11"/>
    </row>
    <row r="197" ht="13.5" customHeight="1">
      <c r="I197" s="11"/>
    </row>
    <row r="198" ht="13.5" customHeight="1">
      <c r="I198" s="11"/>
    </row>
    <row r="199" ht="13.5" customHeight="1">
      <c r="I199" s="11"/>
    </row>
    <row r="200" ht="13.5" customHeight="1">
      <c r="I200" s="11"/>
    </row>
    <row r="201" ht="13.5" customHeight="1">
      <c r="I201" s="11"/>
    </row>
    <row r="202" ht="13.5" customHeight="1">
      <c r="I202" s="11"/>
    </row>
    <row r="203" ht="13.5" customHeight="1">
      <c r="I203" s="11"/>
    </row>
    <row r="204" ht="13.5" customHeight="1">
      <c r="I204" s="11"/>
    </row>
    <row r="205" ht="13.5" customHeight="1">
      <c r="I205" s="11"/>
    </row>
    <row r="206" ht="13.5" customHeight="1">
      <c r="I206" s="11"/>
    </row>
    <row r="207" ht="13.5" customHeight="1">
      <c r="I207" s="11"/>
    </row>
    <row r="208" ht="13.5" customHeight="1">
      <c r="I208" s="11"/>
    </row>
    <row r="209" ht="13.5" customHeight="1">
      <c r="I209" s="11"/>
    </row>
    <row r="210" ht="13.5" customHeight="1">
      <c r="I210" s="11"/>
    </row>
    <row r="211" ht="13.5" customHeight="1">
      <c r="I211" s="11"/>
    </row>
    <row r="212" ht="13.5" customHeight="1">
      <c r="I212" s="11"/>
    </row>
    <row r="213" ht="13.5" customHeight="1">
      <c r="I213" s="11"/>
    </row>
    <row r="214" ht="13.5" customHeight="1">
      <c r="I214" s="11"/>
    </row>
    <row r="215" ht="13.5" customHeight="1">
      <c r="I215" s="11"/>
    </row>
    <row r="216" ht="13.5" customHeight="1">
      <c r="I216" s="11"/>
    </row>
    <row r="217" ht="13.5" customHeight="1">
      <c r="I217" s="11"/>
    </row>
    <row r="218" ht="13.5" customHeight="1">
      <c r="I218" s="11"/>
    </row>
    <row r="219" ht="13.5" customHeight="1">
      <c r="I219" s="11"/>
    </row>
    <row r="220" ht="13.5" customHeight="1">
      <c r="I220" s="11"/>
    </row>
    <row r="221" ht="13.5" customHeight="1">
      <c r="I221" s="11"/>
    </row>
    <row r="222" ht="13.5" customHeight="1">
      <c r="I222" s="11"/>
    </row>
    <row r="223" ht="13.5" customHeight="1">
      <c r="I223" s="11"/>
    </row>
    <row r="224" ht="13.5" customHeight="1">
      <c r="I224" s="11"/>
    </row>
    <row r="225" ht="13.5" customHeight="1">
      <c r="I225" s="11"/>
    </row>
    <row r="226" ht="13.5" customHeight="1">
      <c r="I226" s="11"/>
    </row>
    <row r="227" ht="13.5" customHeight="1">
      <c r="I227" s="11"/>
    </row>
    <row r="228" ht="13.5" customHeight="1">
      <c r="I228" s="11"/>
    </row>
    <row r="229" ht="13.5" customHeight="1">
      <c r="I229" s="11"/>
    </row>
    <row r="230" ht="13.5" customHeight="1">
      <c r="I230" s="11"/>
    </row>
    <row r="231" ht="13.5" customHeight="1">
      <c r="I231" s="11"/>
    </row>
    <row r="232" ht="13.5" customHeight="1">
      <c r="I232" s="11"/>
    </row>
    <row r="233" ht="13.5" customHeight="1">
      <c r="I233" s="11"/>
    </row>
    <row r="234" ht="13.5" customHeight="1">
      <c r="I234" s="11"/>
    </row>
    <row r="235" ht="13.5" customHeight="1">
      <c r="I235" s="11"/>
    </row>
    <row r="236" ht="13.5" customHeight="1">
      <c r="I236" s="11"/>
    </row>
    <row r="237" ht="13.5" customHeight="1">
      <c r="I237" s="11"/>
    </row>
    <row r="238" ht="13.5" customHeight="1">
      <c r="I238" s="11"/>
    </row>
    <row r="239" ht="13.5" customHeight="1">
      <c r="I239" s="11"/>
    </row>
    <row r="240" ht="13.5" customHeight="1">
      <c r="I240" s="11"/>
    </row>
    <row r="241" ht="13.5" customHeight="1">
      <c r="I241" s="11"/>
    </row>
    <row r="242" ht="13.5" customHeight="1">
      <c r="I242" s="11"/>
    </row>
    <row r="243" ht="13.5" customHeight="1">
      <c r="I243" s="11"/>
    </row>
    <row r="244" ht="13.5" customHeight="1">
      <c r="I244" s="11"/>
    </row>
    <row r="245" ht="13.5" customHeight="1">
      <c r="I245" s="11"/>
    </row>
    <row r="246" ht="13.5" customHeight="1">
      <c r="I246" s="11"/>
    </row>
    <row r="247" ht="13.5" customHeight="1">
      <c r="I247" s="11"/>
    </row>
    <row r="248" ht="13.5" customHeight="1">
      <c r="I248" s="11"/>
    </row>
    <row r="249" ht="13.5" customHeight="1">
      <c r="I249" s="11"/>
    </row>
    <row r="250" ht="13.5" customHeight="1">
      <c r="I250" s="11"/>
    </row>
    <row r="251" ht="13.5" customHeight="1">
      <c r="I251" s="11"/>
    </row>
    <row r="252" ht="13.5" customHeight="1">
      <c r="I252" s="11"/>
    </row>
    <row r="253" ht="13.5" customHeight="1">
      <c r="I253" s="11"/>
    </row>
    <row r="254" ht="13.5" customHeight="1">
      <c r="I254" s="11"/>
    </row>
    <row r="255" ht="13.5" customHeight="1">
      <c r="I255" s="11"/>
    </row>
    <row r="256" ht="13.5" customHeight="1">
      <c r="I256" s="11"/>
    </row>
    <row r="257" ht="13.5" customHeight="1">
      <c r="I257" s="11"/>
    </row>
    <row r="258" ht="13.5" customHeight="1">
      <c r="I258" s="11"/>
    </row>
    <row r="259" ht="13.5" customHeight="1">
      <c r="I259" s="11"/>
    </row>
    <row r="260" ht="13.5" customHeight="1">
      <c r="I260" s="11"/>
    </row>
    <row r="261" ht="13.5" customHeight="1">
      <c r="I261" s="11"/>
    </row>
    <row r="262" ht="13.5" customHeight="1">
      <c r="I262" s="11"/>
    </row>
    <row r="263" ht="13.5" customHeight="1">
      <c r="I263" s="11"/>
    </row>
    <row r="264" ht="13.5" customHeight="1">
      <c r="I264" s="11"/>
    </row>
    <row r="265" ht="13.5" customHeight="1">
      <c r="I265" s="11"/>
    </row>
    <row r="266" ht="13.5" customHeight="1">
      <c r="I266" s="11"/>
    </row>
    <row r="267" ht="13.5" customHeight="1">
      <c r="I267" s="11"/>
    </row>
    <row r="268" ht="13.5" customHeight="1">
      <c r="I268" s="11"/>
    </row>
    <row r="269" ht="13.5" customHeight="1">
      <c r="I269" s="11"/>
    </row>
    <row r="270" ht="13.5" customHeight="1">
      <c r="I270" s="11"/>
    </row>
    <row r="271" ht="13.5" customHeight="1">
      <c r="I271" s="11"/>
    </row>
    <row r="272" ht="13.5" customHeight="1">
      <c r="I272" s="11"/>
    </row>
    <row r="273" ht="13.5" customHeight="1">
      <c r="I273" s="11"/>
    </row>
    <row r="274" ht="13.5" customHeight="1">
      <c r="I274" s="11"/>
    </row>
    <row r="275" ht="13.5" customHeight="1">
      <c r="I275" s="11"/>
    </row>
    <row r="276" ht="13.5" customHeight="1">
      <c r="I276" s="11"/>
    </row>
    <row r="277" ht="13.5" customHeight="1">
      <c r="I277" s="11"/>
    </row>
    <row r="278" ht="13.5" customHeight="1">
      <c r="I278" s="11"/>
    </row>
    <row r="279" ht="13.5" customHeight="1">
      <c r="I279" s="11"/>
    </row>
    <row r="280" ht="13.5" customHeight="1">
      <c r="I280" s="11"/>
    </row>
    <row r="281" ht="13.5" customHeight="1">
      <c r="I281" s="11"/>
    </row>
    <row r="282" ht="13.5" customHeight="1">
      <c r="I282" s="11"/>
    </row>
    <row r="283" ht="13.5" customHeight="1">
      <c r="I283" s="11"/>
    </row>
    <row r="284" ht="13.5" customHeight="1">
      <c r="I284" s="11"/>
    </row>
    <row r="285" ht="13.5" customHeight="1">
      <c r="I285" s="11"/>
    </row>
    <row r="286" ht="13.5" customHeight="1">
      <c r="I286" s="11"/>
    </row>
    <row r="287" ht="13.5" customHeight="1">
      <c r="I287" s="11"/>
    </row>
    <row r="288" ht="13.5" customHeight="1">
      <c r="I288" s="11"/>
    </row>
    <row r="289" ht="13.5" customHeight="1">
      <c r="I289" s="11"/>
    </row>
    <row r="290" ht="13.5" customHeight="1">
      <c r="I290" s="11"/>
    </row>
    <row r="291" ht="13.5" customHeight="1">
      <c r="I291" s="11"/>
    </row>
    <row r="292" ht="13.5" customHeight="1">
      <c r="I292" s="11"/>
    </row>
    <row r="293" ht="13.5" customHeight="1">
      <c r="I293" s="11"/>
    </row>
    <row r="294" ht="13.5" customHeight="1">
      <c r="I294" s="11"/>
    </row>
    <row r="295" ht="13.5" customHeight="1">
      <c r="I295" s="11"/>
    </row>
    <row r="296" ht="13.5" customHeight="1">
      <c r="I296" s="11"/>
    </row>
    <row r="297" ht="13.5" customHeight="1">
      <c r="I297" s="11"/>
    </row>
    <row r="298" ht="13.5" customHeight="1">
      <c r="I298" s="11"/>
    </row>
    <row r="299" ht="13.5" customHeight="1">
      <c r="I299" s="11"/>
    </row>
    <row r="300" ht="13.5" customHeight="1">
      <c r="I300" s="11"/>
    </row>
    <row r="301" ht="13.5" customHeight="1">
      <c r="I301" s="11"/>
    </row>
    <row r="302" ht="13.5" customHeight="1">
      <c r="I302" s="11"/>
    </row>
    <row r="303" ht="13.5" customHeight="1">
      <c r="I303" s="11"/>
    </row>
    <row r="304" ht="13.5" customHeight="1">
      <c r="I304" s="11"/>
    </row>
    <row r="305" ht="13.5" customHeight="1">
      <c r="I305" s="11"/>
    </row>
    <row r="306" ht="13.5" customHeight="1">
      <c r="I306" s="11"/>
    </row>
    <row r="307" ht="13.5" customHeight="1">
      <c r="I307" s="11"/>
    </row>
    <row r="308" ht="13.5" customHeight="1">
      <c r="I308" s="11"/>
    </row>
    <row r="309" ht="13.5" customHeight="1">
      <c r="I309" s="11"/>
    </row>
    <row r="310" ht="13.5" customHeight="1">
      <c r="I310" s="11"/>
    </row>
    <row r="311" ht="13.5" customHeight="1">
      <c r="I311" s="11"/>
    </row>
    <row r="312" ht="13.5" customHeight="1">
      <c r="I312" s="11"/>
    </row>
    <row r="313" ht="13.5" customHeight="1">
      <c r="I313" s="11"/>
    </row>
    <row r="314" ht="13.5" customHeight="1">
      <c r="I314" s="11"/>
    </row>
    <row r="315" ht="13.5" customHeight="1">
      <c r="I315" s="11"/>
    </row>
    <row r="316" ht="13.5" customHeight="1">
      <c r="I316" s="11"/>
    </row>
    <row r="317" ht="13.5" customHeight="1">
      <c r="I317" s="11"/>
    </row>
    <row r="318" ht="13.5" customHeight="1">
      <c r="I318" s="11"/>
    </row>
    <row r="319" ht="13.5" customHeight="1">
      <c r="I319" s="11"/>
    </row>
    <row r="320" ht="13.5" customHeight="1">
      <c r="I320" s="11"/>
    </row>
    <row r="321" ht="13.5" customHeight="1">
      <c r="I321" s="11"/>
    </row>
    <row r="322" ht="13.5" customHeight="1">
      <c r="I322" s="11"/>
    </row>
    <row r="323" ht="13.5" customHeight="1">
      <c r="I323" s="11"/>
    </row>
    <row r="324" ht="13.5" customHeight="1">
      <c r="I324" s="11"/>
    </row>
    <row r="325" ht="13.5" customHeight="1">
      <c r="I325" s="11"/>
    </row>
    <row r="326" ht="13.5" customHeight="1">
      <c r="I326" s="11"/>
    </row>
    <row r="327" ht="13.5" customHeight="1">
      <c r="I327" s="11"/>
    </row>
    <row r="328" ht="13.5" customHeight="1">
      <c r="I328" s="11"/>
    </row>
    <row r="329" ht="13.5" customHeight="1">
      <c r="I329" s="11"/>
    </row>
    <row r="330" ht="13.5" customHeight="1">
      <c r="I330" s="11"/>
    </row>
    <row r="331" ht="13.5" customHeight="1">
      <c r="I331" s="11"/>
    </row>
    <row r="332" ht="13.5" customHeight="1">
      <c r="I332" s="11"/>
    </row>
    <row r="333" ht="13.5" customHeight="1">
      <c r="I333" s="11"/>
    </row>
    <row r="334" ht="13.5" customHeight="1">
      <c r="I334" s="11"/>
    </row>
    <row r="335" ht="13.5" customHeight="1">
      <c r="I335" s="11"/>
    </row>
    <row r="336" ht="13.5" customHeight="1">
      <c r="I336" s="11"/>
    </row>
    <row r="337" ht="13.5" customHeight="1">
      <c r="I337" s="11"/>
    </row>
    <row r="338" ht="13.5" customHeight="1">
      <c r="I338" s="11"/>
    </row>
    <row r="339" ht="13.5" customHeight="1">
      <c r="I339" s="11"/>
    </row>
    <row r="340" ht="13.5" customHeight="1">
      <c r="I340" s="11"/>
    </row>
    <row r="341" ht="13.5" customHeight="1">
      <c r="I341" s="11"/>
    </row>
    <row r="342" ht="13.5" customHeight="1">
      <c r="I342" s="11"/>
    </row>
    <row r="343" ht="13.5" customHeight="1">
      <c r="I343" s="11"/>
    </row>
    <row r="344" ht="13.5" customHeight="1">
      <c r="I344" s="11"/>
    </row>
    <row r="345" ht="13.5" customHeight="1">
      <c r="I345" s="11"/>
    </row>
    <row r="346" ht="13.5" customHeight="1">
      <c r="I346" s="11"/>
    </row>
    <row r="347" ht="13.5" customHeight="1">
      <c r="I347" s="11"/>
    </row>
    <row r="348" ht="13.5" customHeight="1">
      <c r="I348" s="11"/>
    </row>
    <row r="349" ht="13.5" customHeight="1">
      <c r="I349" s="11"/>
    </row>
    <row r="350" ht="13.5" customHeight="1">
      <c r="I350" s="11"/>
    </row>
    <row r="351" ht="13.5" customHeight="1">
      <c r="I351" s="11"/>
    </row>
    <row r="352" ht="13.5" customHeight="1">
      <c r="I352" s="11"/>
    </row>
    <row r="353" ht="13.5" customHeight="1">
      <c r="I353" s="11"/>
    </row>
    <row r="354" ht="13.5" customHeight="1">
      <c r="I354" s="11"/>
    </row>
    <row r="355" ht="13.5" customHeight="1">
      <c r="I355" s="11"/>
    </row>
    <row r="356" ht="13.5" customHeight="1">
      <c r="I356" s="11"/>
    </row>
    <row r="357" ht="13.5" customHeight="1">
      <c r="I357" s="11"/>
    </row>
    <row r="358" ht="13.5" customHeight="1">
      <c r="I358" s="11"/>
    </row>
    <row r="359" ht="13.5" customHeight="1">
      <c r="I359" s="11"/>
    </row>
    <row r="360" ht="13.5" customHeight="1">
      <c r="I360" s="11"/>
    </row>
    <row r="361" ht="13.5" customHeight="1">
      <c r="I361" s="11"/>
    </row>
    <row r="362" ht="13.5" customHeight="1">
      <c r="I362" s="11"/>
    </row>
    <row r="363" ht="13.5" customHeight="1">
      <c r="I363" s="11"/>
    </row>
    <row r="364" ht="13.5" customHeight="1">
      <c r="I364" s="11"/>
    </row>
    <row r="365" ht="13.5" customHeight="1">
      <c r="I365" s="11"/>
    </row>
    <row r="366" ht="13.5" customHeight="1">
      <c r="I366" s="11"/>
    </row>
    <row r="367" ht="13.5" customHeight="1">
      <c r="I367" s="11"/>
    </row>
    <row r="368" ht="13.5" customHeight="1">
      <c r="I368" s="11"/>
    </row>
    <row r="369" ht="13.5" customHeight="1">
      <c r="I369" s="11"/>
    </row>
    <row r="370" ht="13.5" customHeight="1">
      <c r="I370" s="11"/>
    </row>
    <row r="371" ht="13.5" customHeight="1">
      <c r="I371" s="11"/>
    </row>
    <row r="372" ht="13.5" customHeight="1">
      <c r="I372" s="11"/>
    </row>
    <row r="373" ht="13.5" customHeight="1">
      <c r="I373" s="11"/>
    </row>
    <row r="374" ht="13.5" customHeight="1">
      <c r="I374" s="11"/>
    </row>
    <row r="375" ht="13.5" customHeight="1">
      <c r="I375" s="11"/>
    </row>
    <row r="376" ht="13.5" customHeight="1">
      <c r="I376" s="11"/>
    </row>
    <row r="377" ht="13.5" customHeight="1">
      <c r="I377" s="11"/>
    </row>
    <row r="378" ht="13.5" customHeight="1">
      <c r="I378" s="11"/>
    </row>
    <row r="379" ht="13.5" customHeight="1">
      <c r="I379" s="11"/>
    </row>
    <row r="380" ht="13.5" customHeight="1">
      <c r="I380" s="11"/>
    </row>
    <row r="381" ht="13.5" customHeight="1">
      <c r="I381" s="11"/>
    </row>
    <row r="382" ht="13.5" customHeight="1">
      <c r="I382" s="11"/>
    </row>
    <row r="383" ht="13.5" customHeight="1">
      <c r="I383" s="11"/>
    </row>
    <row r="384" ht="13.5" customHeight="1">
      <c r="I384" s="11"/>
    </row>
    <row r="385" ht="13.5" customHeight="1">
      <c r="I385" s="11"/>
    </row>
    <row r="386" ht="13.5" customHeight="1">
      <c r="I386" s="11"/>
    </row>
    <row r="387" ht="13.5" customHeight="1">
      <c r="I387" s="11"/>
    </row>
    <row r="388" ht="13.5" customHeight="1">
      <c r="I388" s="11"/>
    </row>
    <row r="389" ht="13.5" customHeight="1">
      <c r="I389" s="11"/>
    </row>
    <row r="390" ht="13.5" customHeight="1">
      <c r="I390" s="11"/>
    </row>
    <row r="391" ht="13.5" customHeight="1">
      <c r="I391" s="11"/>
    </row>
    <row r="392" ht="13.5" customHeight="1">
      <c r="I392" s="11"/>
    </row>
    <row r="393" ht="13.5" customHeight="1">
      <c r="I393" s="11"/>
    </row>
    <row r="394" ht="13.5" customHeight="1">
      <c r="I394" s="11"/>
    </row>
    <row r="395" ht="13.5" customHeight="1">
      <c r="I395" s="11"/>
    </row>
    <row r="396" ht="13.5" customHeight="1">
      <c r="I396" s="11"/>
    </row>
    <row r="397" ht="13.5" customHeight="1">
      <c r="I397" s="11"/>
    </row>
    <row r="398" ht="13.5" customHeight="1">
      <c r="I398" s="11"/>
    </row>
    <row r="399" ht="13.5" customHeight="1">
      <c r="I399" s="11"/>
    </row>
    <row r="400" ht="13.5" customHeight="1">
      <c r="I400" s="11"/>
    </row>
    <row r="401" ht="13.5" customHeight="1">
      <c r="I401" s="11"/>
    </row>
    <row r="402" ht="13.5" customHeight="1">
      <c r="I402" s="11"/>
    </row>
    <row r="403" ht="13.5" customHeight="1">
      <c r="I403" s="11"/>
    </row>
    <row r="404" ht="13.5" customHeight="1">
      <c r="I404" s="11"/>
    </row>
    <row r="405" ht="13.5" customHeight="1">
      <c r="I405" s="11"/>
    </row>
    <row r="406" ht="13.5" customHeight="1">
      <c r="I406" s="11"/>
    </row>
    <row r="407" ht="13.5" customHeight="1">
      <c r="I407" s="11"/>
    </row>
    <row r="408" ht="13.5" customHeight="1">
      <c r="I408" s="11"/>
    </row>
    <row r="409" ht="13.5" customHeight="1">
      <c r="I409" s="11"/>
    </row>
    <row r="410" ht="13.5" customHeight="1">
      <c r="I410" s="11"/>
    </row>
    <row r="411" ht="13.5" customHeight="1">
      <c r="I411" s="11"/>
    </row>
    <row r="412" ht="13.5" customHeight="1">
      <c r="I412" s="11"/>
    </row>
    <row r="413" ht="13.5" customHeight="1">
      <c r="I413" s="11"/>
    </row>
    <row r="414" ht="13.5" customHeight="1">
      <c r="I414" s="11"/>
    </row>
    <row r="415" ht="13.5" customHeight="1">
      <c r="I415" s="11"/>
    </row>
    <row r="416" ht="13.5" customHeight="1">
      <c r="I416" s="11"/>
    </row>
    <row r="417" ht="13.5" customHeight="1">
      <c r="I417" s="11"/>
    </row>
    <row r="418" ht="13.5" customHeight="1">
      <c r="I418" s="11"/>
    </row>
    <row r="419" ht="13.5" customHeight="1">
      <c r="I419" s="11"/>
    </row>
    <row r="420" ht="13.5" customHeight="1">
      <c r="I420" s="11"/>
    </row>
    <row r="421" ht="13.5" customHeight="1">
      <c r="I421" s="11"/>
    </row>
    <row r="422" ht="13.5" customHeight="1">
      <c r="I422" s="11"/>
    </row>
    <row r="423" ht="13.5" customHeight="1">
      <c r="I423" s="11"/>
    </row>
    <row r="424" ht="13.5" customHeight="1">
      <c r="I424" s="11"/>
    </row>
    <row r="425" ht="13.5" customHeight="1">
      <c r="I425" s="11"/>
    </row>
    <row r="426" ht="13.5" customHeight="1">
      <c r="I426" s="11"/>
    </row>
    <row r="427" ht="13.5" customHeight="1">
      <c r="I427" s="11"/>
    </row>
    <row r="428" ht="13.5" customHeight="1">
      <c r="I428" s="11"/>
    </row>
    <row r="429" ht="13.5" customHeight="1">
      <c r="I429" s="11"/>
    </row>
    <row r="430" ht="13.5" customHeight="1">
      <c r="I430" s="11"/>
    </row>
    <row r="431" ht="13.5" customHeight="1">
      <c r="I431" s="11"/>
    </row>
    <row r="432" ht="13.5" customHeight="1">
      <c r="I432" s="11"/>
    </row>
    <row r="433" ht="13.5" customHeight="1">
      <c r="I433" s="11"/>
    </row>
    <row r="434" ht="13.5" customHeight="1">
      <c r="I434" s="11"/>
    </row>
    <row r="435" ht="13.5" customHeight="1">
      <c r="I435" s="11"/>
    </row>
    <row r="436" ht="13.5" customHeight="1">
      <c r="I436" s="11"/>
    </row>
    <row r="437" ht="13.5" customHeight="1">
      <c r="I437" s="11"/>
    </row>
    <row r="438" ht="13.5" customHeight="1">
      <c r="I438" s="11"/>
    </row>
    <row r="439" ht="13.5" customHeight="1">
      <c r="I439" s="11"/>
    </row>
    <row r="440" ht="13.5" customHeight="1">
      <c r="I440" s="11"/>
    </row>
    <row r="441" ht="13.5" customHeight="1">
      <c r="I441" s="11"/>
    </row>
    <row r="442" ht="13.5" customHeight="1">
      <c r="I442" s="11"/>
    </row>
    <row r="443" ht="13.5" customHeight="1">
      <c r="I443" s="11"/>
    </row>
    <row r="444" ht="13.5" customHeight="1">
      <c r="I444" s="11"/>
    </row>
    <row r="445" ht="13.5" customHeight="1">
      <c r="I445" s="11"/>
    </row>
    <row r="446" ht="13.5" customHeight="1">
      <c r="I446" s="11"/>
    </row>
    <row r="447" ht="13.5" customHeight="1">
      <c r="I447" s="11"/>
    </row>
    <row r="448" ht="13.5" customHeight="1">
      <c r="I448" s="11"/>
    </row>
    <row r="449" ht="13.5" customHeight="1">
      <c r="I449" s="11"/>
    </row>
    <row r="450" ht="13.5" customHeight="1">
      <c r="I450" s="11"/>
    </row>
    <row r="451" ht="13.5" customHeight="1">
      <c r="I451" s="11"/>
    </row>
    <row r="452" ht="13.5" customHeight="1">
      <c r="I452" s="11"/>
    </row>
    <row r="453" ht="13.5" customHeight="1">
      <c r="I453" s="11"/>
    </row>
    <row r="454" ht="13.5" customHeight="1">
      <c r="I454" s="11"/>
    </row>
    <row r="455" ht="13.5" customHeight="1">
      <c r="I455" s="11"/>
    </row>
    <row r="456" ht="13.5" customHeight="1">
      <c r="I456" s="11"/>
    </row>
    <row r="457" ht="13.5" customHeight="1">
      <c r="I457" s="11"/>
    </row>
    <row r="458" ht="13.5" customHeight="1">
      <c r="I458" s="11"/>
    </row>
    <row r="459" ht="13.5" customHeight="1">
      <c r="I459" s="11"/>
    </row>
    <row r="460" ht="13.5" customHeight="1">
      <c r="I460" s="11"/>
    </row>
    <row r="461" ht="13.5" customHeight="1">
      <c r="I461" s="11"/>
    </row>
    <row r="462" ht="13.5" customHeight="1">
      <c r="I462" s="11"/>
    </row>
    <row r="463" ht="13.5" customHeight="1">
      <c r="I463" s="11"/>
    </row>
    <row r="464" ht="13.5" customHeight="1">
      <c r="I464" s="11"/>
    </row>
    <row r="465" ht="13.5" customHeight="1">
      <c r="I465" s="11"/>
    </row>
    <row r="466" ht="13.5" customHeight="1">
      <c r="I466" s="11"/>
    </row>
    <row r="467" ht="13.5" customHeight="1">
      <c r="I467" s="11"/>
    </row>
    <row r="468" ht="13.5" customHeight="1">
      <c r="I468" s="11"/>
    </row>
    <row r="469" ht="13.5" customHeight="1">
      <c r="I469" s="11"/>
    </row>
    <row r="470" ht="13.5" customHeight="1">
      <c r="I470" s="11"/>
    </row>
    <row r="471" ht="13.5" customHeight="1">
      <c r="I471" s="11"/>
    </row>
    <row r="472" ht="13.5" customHeight="1">
      <c r="I472" s="11"/>
    </row>
    <row r="473" ht="13.5" customHeight="1">
      <c r="I473" s="11"/>
    </row>
    <row r="474" ht="13.5" customHeight="1">
      <c r="I474" s="11"/>
    </row>
    <row r="475" ht="13.5" customHeight="1">
      <c r="I475" s="11"/>
    </row>
    <row r="476" ht="13.5" customHeight="1">
      <c r="I476" s="11"/>
    </row>
    <row r="477" ht="13.5" customHeight="1">
      <c r="I477" s="11"/>
    </row>
    <row r="478" ht="13.5" customHeight="1">
      <c r="I478" s="11"/>
    </row>
    <row r="479" ht="13.5" customHeight="1">
      <c r="I479" s="11"/>
    </row>
    <row r="480" ht="13.5" customHeight="1">
      <c r="I480" s="11"/>
    </row>
    <row r="481" ht="13.5" customHeight="1">
      <c r="I481" s="11"/>
    </row>
    <row r="482" ht="13.5" customHeight="1">
      <c r="I482" s="11"/>
    </row>
    <row r="483" ht="13.5" customHeight="1">
      <c r="I483" s="11"/>
    </row>
    <row r="484" ht="13.5" customHeight="1">
      <c r="I484" s="11"/>
    </row>
    <row r="485" ht="13.5" customHeight="1">
      <c r="I485" s="11"/>
    </row>
    <row r="486" ht="13.5" customHeight="1">
      <c r="I486" s="11"/>
    </row>
    <row r="487" ht="13.5" customHeight="1">
      <c r="I487" s="11"/>
    </row>
    <row r="488" ht="13.5" customHeight="1">
      <c r="I488" s="11"/>
    </row>
    <row r="489" ht="13.5" customHeight="1">
      <c r="I489" s="11"/>
    </row>
    <row r="490" ht="13.5" customHeight="1">
      <c r="I490" s="11"/>
    </row>
    <row r="491" ht="13.5" customHeight="1">
      <c r="I491" s="11"/>
    </row>
    <row r="492" ht="13.5" customHeight="1">
      <c r="I492" s="11"/>
    </row>
    <row r="493" ht="13.5" customHeight="1">
      <c r="I493" s="11"/>
    </row>
    <row r="494" ht="13.5" customHeight="1">
      <c r="I494" s="11"/>
    </row>
    <row r="495" ht="13.5" customHeight="1">
      <c r="I495" s="11"/>
    </row>
    <row r="496" ht="13.5" customHeight="1">
      <c r="I496" s="11"/>
    </row>
    <row r="497" ht="13.5" customHeight="1">
      <c r="I497" s="11"/>
    </row>
    <row r="498" ht="13.5" customHeight="1">
      <c r="I498" s="11"/>
    </row>
    <row r="499" ht="13.5" customHeight="1">
      <c r="I499" s="11"/>
    </row>
    <row r="500" ht="13.5" customHeight="1">
      <c r="I500" s="11"/>
    </row>
    <row r="501" ht="13.5" customHeight="1">
      <c r="I501" s="11"/>
    </row>
    <row r="502" ht="13.5" customHeight="1">
      <c r="I502" s="11"/>
    </row>
    <row r="503" ht="13.5" customHeight="1">
      <c r="I503" s="11"/>
    </row>
    <row r="504" ht="13.5" customHeight="1">
      <c r="I504" s="11"/>
    </row>
    <row r="505" ht="13.5" customHeight="1">
      <c r="I505" s="11"/>
    </row>
    <row r="506" ht="13.5" customHeight="1">
      <c r="I506" s="11"/>
    </row>
    <row r="507" ht="13.5" customHeight="1">
      <c r="I507" s="11"/>
    </row>
    <row r="508" ht="13.5" customHeight="1">
      <c r="I508" s="11"/>
    </row>
    <row r="509" ht="13.5" customHeight="1">
      <c r="I509" s="11"/>
    </row>
    <row r="510" ht="13.5" customHeight="1">
      <c r="I510" s="11"/>
    </row>
    <row r="511" ht="13.5" customHeight="1">
      <c r="I511" s="11"/>
    </row>
    <row r="512" ht="13.5" customHeight="1">
      <c r="I512" s="11"/>
    </row>
    <row r="513" ht="13.5" customHeight="1">
      <c r="I513" s="11"/>
    </row>
    <row r="514" ht="13.5" customHeight="1">
      <c r="I514" s="11"/>
    </row>
    <row r="515" ht="13.5" customHeight="1">
      <c r="I515" s="11"/>
    </row>
    <row r="516" ht="13.5" customHeight="1">
      <c r="I516" s="11"/>
    </row>
    <row r="517" ht="13.5" customHeight="1">
      <c r="I517" s="11"/>
    </row>
    <row r="518" ht="13.5" customHeight="1">
      <c r="I518" s="11"/>
    </row>
    <row r="519" ht="13.5" customHeight="1">
      <c r="I519" s="11"/>
    </row>
    <row r="520" ht="13.5" customHeight="1">
      <c r="I520" s="11"/>
    </row>
    <row r="521" ht="13.5" customHeight="1">
      <c r="I521" s="11"/>
    </row>
    <row r="522" ht="13.5" customHeight="1">
      <c r="I522" s="11"/>
    </row>
    <row r="523" ht="13.5" customHeight="1">
      <c r="I523" s="11"/>
    </row>
    <row r="524" ht="13.5" customHeight="1">
      <c r="I524" s="11"/>
    </row>
    <row r="525" ht="13.5" customHeight="1">
      <c r="I525" s="11"/>
    </row>
    <row r="526" ht="13.5" customHeight="1">
      <c r="I526" s="11"/>
    </row>
    <row r="527" ht="13.5" customHeight="1">
      <c r="I527" s="11"/>
    </row>
    <row r="528" ht="13.5" customHeight="1">
      <c r="I528" s="11"/>
    </row>
    <row r="529" ht="13.5" customHeight="1">
      <c r="I529" s="11"/>
    </row>
    <row r="530" ht="13.5" customHeight="1">
      <c r="I530" s="11"/>
    </row>
    <row r="531" ht="13.5" customHeight="1">
      <c r="I531" s="11"/>
    </row>
    <row r="532" ht="13.5" customHeight="1">
      <c r="I532" s="11"/>
    </row>
    <row r="533" ht="13.5" customHeight="1">
      <c r="I533" s="11"/>
    </row>
    <row r="534" ht="13.5" customHeight="1">
      <c r="I534" s="11"/>
    </row>
    <row r="535" ht="13.5" customHeight="1">
      <c r="I535" s="11"/>
    </row>
    <row r="536" ht="13.5" customHeight="1">
      <c r="I536" s="11"/>
    </row>
    <row r="537" ht="13.5" customHeight="1">
      <c r="I537" s="11"/>
    </row>
    <row r="538" ht="13.5" customHeight="1">
      <c r="I538" s="11"/>
    </row>
    <row r="539" ht="13.5" customHeight="1">
      <c r="I539" s="11"/>
    </row>
    <row r="540" ht="13.5" customHeight="1">
      <c r="I540" s="11"/>
    </row>
    <row r="541" ht="13.5" customHeight="1">
      <c r="I541" s="11"/>
    </row>
    <row r="542" ht="13.5" customHeight="1">
      <c r="I542" s="11"/>
    </row>
    <row r="543" ht="13.5" customHeight="1">
      <c r="I543" s="11"/>
    </row>
    <row r="544" ht="13.5" customHeight="1">
      <c r="I544" s="11"/>
    </row>
    <row r="545" ht="13.5" customHeight="1">
      <c r="I545" s="11"/>
    </row>
    <row r="546" ht="13.5" customHeight="1">
      <c r="I546" s="11"/>
    </row>
    <row r="547" ht="13.5" customHeight="1">
      <c r="I547" s="11"/>
    </row>
    <row r="548" ht="13.5" customHeight="1">
      <c r="I548" s="11"/>
    </row>
    <row r="549" ht="13.5" customHeight="1">
      <c r="I549" s="11"/>
    </row>
    <row r="550" ht="13.5" customHeight="1">
      <c r="I550" s="11"/>
    </row>
    <row r="551" ht="13.5" customHeight="1">
      <c r="I551" s="11"/>
    </row>
    <row r="552" ht="13.5" customHeight="1">
      <c r="I552" s="11"/>
    </row>
    <row r="553" ht="13.5" customHeight="1">
      <c r="I553" s="11"/>
    </row>
    <row r="554" ht="13.5" customHeight="1">
      <c r="I554" s="11"/>
    </row>
    <row r="555" ht="13.5" customHeight="1">
      <c r="I555" s="11"/>
    </row>
    <row r="556" ht="13.5" customHeight="1">
      <c r="I556" s="11"/>
    </row>
    <row r="557" ht="13.5" customHeight="1">
      <c r="I557" s="11"/>
    </row>
    <row r="558" ht="13.5" customHeight="1">
      <c r="I558" s="11"/>
    </row>
    <row r="559" ht="13.5" customHeight="1">
      <c r="I559" s="11"/>
    </row>
    <row r="560" ht="13.5" customHeight="1">
      <c r="I560" s="11"/>
    </row>
    <row r="561" ht="13.5" customHeight="1">
      <c r="I561" s="11"/>
    </row>
    <row r="562" ht="13.5" customHeight="1">
      <c r="I562" s="11"/>
    </row>
    <row r="563" ht="13.5" customHeight="1">
      <c r="I563" s="11"/>
    </row>
    <row r="564" ht="13.5" customHeight="1">
      <c r="I564" s="11"/>
    </row>
    <row r="565" ht="13.5" customHeight="1">
      <c r="I565" s="11"/>
    </row>
    <row r="566" ht="13.5" customHeight="1">
      <c r="I566" s="11"/>
    </row>
    <row r="567" ht="13.5" customHeight="1">
      <c r="I567" s="11"/>
    </row>
    <row r="568" ht="13.5" customHeight="1">
      <c r="I568" s="11"/>
    </row>
    <row r="569" ht="13.5" customHeight="1">
      <c r="I569" s="11"/>
    </row>
    <row r="570" ht="13.5" customHeight="1">
      <c r="I570" s="11"/>
    </row>
    <row r="571" ht="13.5" customHeight="1">
      <c r="I571" s="11"/>
    </row>
    <row r="572" ht="13.5" customHeight="1">
      <c r="I572" s="11"/>
    </row>
    <row r="573" ht="13.5" customHeight="1">
      <c r="I573" s="11"/>
    </row>
    <row r="574" ht="13.5" customHeight="1">
      <c r="I574" s="11"/>
    </row>
    <row r="575" ht="13.5" customHeight="1">
      <c r="I575" s="11"/>
    </row>
    <row r="576" ht="13.5" customHeight="1">
      <c r="I576" s="11"/>
    </row>
    <row r="577" ht="13.5" customHeight="1">
      <c r="I577" s="11"/>
    </row>
    <row r="578" ht="13.5" customHeight="1">
      <c r="I578" s="11"/>
    </row>
    <row r="579" ht="13.5" customHeight="1">
      <c r="I579" s="11"/>
    </row>
    <row r="580" ht="13.5" customHeight="1">
      <c r="I580" s="11"/>
    </row>
    <row r="581" ht="13.5" customHeight="1">
      <c r="I581" s="11"/>
    </row>
    <row r="582" ht="13.5" customHeight="1">
      <c r="I582" s="11"/>
    </row>
    <row r="583" ht="13.5" customHeight="1">
      <c r="I583" s="11"/>
    </row>
    <row r="584" ht="13.5" customHeight="1">
      <c r="I584" s="11"/>
    </row>
    <row r="585" ht="13.5" customHeight="1">
      <c r="I585" s="11"/>
    </row>
    <row r="586" ht="13.5" customHeight="1">
      <c r="I586" s="11"/>
    </row>
    <row r="587" ht="13.5" customHeight="1">
      <c r="I587" s="11"/>
    </row>
    <row r="588" ht="13.5" customHeight="1">
      <c r="I588" s="11"/>
    </row>
    <row r="589" ht="13.5" customHeight="1">
      <c r="I589" s="11"/>
    </row>
    <row r="590" ht="13.5" customHeight="1">
      <c r="I590" s="11"/>
    </row>
    <row r="591" ht="13.5" customHeight="1">
      <c r="I591" s="11"/>
    </row>
    <row r="592" ht="13.5" customHeight="1">
      <c r="I592" s="11"/>
    </row>
    <row r="593" ht="13.5" customHeight="1">
      <c r="I593" s="11"/>
    </row>
    <row r="594" ht="13.5" customHeight="1">
      <c r="I594" s="11"/>
    </row>
    <row r="595" ht="13.5" customHeight="1">
      <c r="I595" s="11"/>
    </row>
    <row r="596" ht="13.5" customHeight="1">
      <c r="I596" s="11"/>
    </row>
    <row r="597" ht="13.5" customHeight="1">
      <c r="I597" s="11"/>
    </row>
    <row r="598" ht="13.5" customHeight="1">
      <c r="I598" s="11"/>
    </row>
    <row r="599" ht="13.5" customHeight="1">
      <c r="I599" s="11"/>
    </row>
    <row r="600" ht="13.5" customHeight="1">
      <c r="I600" s="11"/>
    </row>
    <row r="601" ht="13.5" customHeight="1">
      <c r="I601" s="11"/>
    </row>
    <row r="602" ht="13.5" customHeight="1">
      <c r="I602" s="11"/>
    </row>
    <row r="603" ht="13.5" customHeight="1">
      <c r="I603" s="11"/>
    </row>
    <row r="604" ht="13.5" customHeight="1">
      <c r="I604" s="11"/>
    </row>
    <row r="605" ht="13.5" customHeight="1">
      <c r="I605" s="11"/>
    </row>
    <row r="606" ht="13.5" customHeight="1">
      <c r="I606" s="11"/>
    </row>
    <row r="607" ht="13.5" customHeight="1">
      <c r="I607" s="11"/>
    </row>
    <row r="608" ht="13.5" customHeight="1">
      <c r="I608" s="11"/>
    </row>
    <row r="609" ht="13.5" customHeight="1">
      <c r="I609" s="11"/>
    </row>
    <row r="610" ht="13.5" customHeight="1">
      <c r="I610" s="11"/>
    </row>
    <row r="611" ht="13.5" customHeight="1">
      <c r="I611" s="11"/>
    </row>
    <row r="612" ht="13.5" customHeight="1">
      <c r="I612" s="11"/>
    </row>
    <row r="613" ht="13.5" customHeight="1">
      <c r="I613" s="11"/>
    </row>
    <row r="614" ht="13.5" customHeight="1">
      <c r="I614" s="11"/>
    </row>
    <row r="615" ht="13.5" customHeight="1">
      <c r="I615" s="11"/>
    </row>
    <row r="616" ht="13.5" customHeight="1">
      <c r="I616" s="11"/>
    </row>
    <row r="617" ht="13.5" customHeight="1">
      <c r="I617" s="11"/>
    </row>
    <row r="618" ht="13.5" customHeight="1">
      <c r="I618" s="11"/>
    </row>
    <row r="619" ht="13.5" customHeight="1">
      <c r="I619" s="11"/>
    </row>
    <row r="620" ht="13.5" customHeight="1">
      <c r="I620" s="11"/>
    </row>
    <row r="621" ht="13.5" customHeight="1">
      <c r="I621" s="11"/>
    </row>
    <row r="622" ht="13.5" customHeight="1">
      <c r="I622" s="11"/>
    </row>
    <row r="623" ht="13.5" customHeight="1">
      <c r="I623" s="11"/>
    </row>
    <row r="624" ht="13.5" customHeight="1">
      <c r="I624" s="11"/>
    </row>
    <row r="625" ht="13.5" customHeight="1">
      <c r="I625" s="11"/>
    </row>
    <row r="626" ht="13.5" customHeight="1">
      <c r="I626" s="11"/>
    </row>
    <row r="627" ht="13.5" customHeight="1">
      <c r="I627" s="11"/>
    </row>
    <row r="628" ht="13.5" customHeight="1">
      <c r="I628" s="11"/>
    </row>
    <row r="629" ht="13.5" customHeight="1">
      <c r="I629" s="11"/>
    </row>
    <row r="630" ht="13.5" customHeight="1">
      <c r="I630" s="11"/>
    </row>
    <row r="631" ht="13.5" customHeight="1">
      <c r="I631" s="11"/>
    </row>
    <row r="632" ht="13.5" customHeight="1">
      <c r="I632" s="11"/>
    </row>
    <row r="633" ht="13.5" customHeight="1">
      <c r="I633" s="11"/>
    </row>
    <row r="634" ht="13.5" customHeight="1">
      <c r="I634" s="11"/>
    </row>
    <row r="635" ht="13.5" customHeight="1">
      <c r="I635" s="11"/>
    </row>
    <row r="636" ht="13.5" customHeight="1">
      <c r="I636" s="11"/>
    </row>
    <row r="637" ht="13.5" customHeight="1">
      <c r="I637" s="11"/>
    </row>
    <row r="638" ht="13.5" customHeight="1">
      <c r="I638" s="11"/>
    </row>
    <row r="639" ht="13.5" customHeight="1">
      <c r="I639" s="11"/>
    </row>
    <row r="640" ht="13.5" customHeight="1">
      <c r="I640" s="11"/>
    </row>
    <row r="641" ht="13.5" customHeight="1">
      <c r="I641" s="11"/>
    </row>
    <row r="642" ht="13.5" customHeight="1">
      <c r="I642" s="11"/>
    </row>
    <row r="643" ht="13.5" customHeight="1">
      <c r="I643" s="11"/>
    </row>
    <row r="644" ht="13.5" customHeight="1">
      <c r="I644" s="11"/>
    </row>
    <row r="645" ht="13.5" customHeight="1">
      <c r="I645" s="11"/>
    </row>
    <row r="646" ht="13.5" customHeight="1">
      <c r="I646" s="11"/>
    </row>
    <row r="647" ht="13.5" customHeight="1">
      <c r="I647" s="11"/>
    </row>
    <row r="648" ht="13.5" customHeight="1">
      <c r="I648" s="11"/>
    </row>
    <row r="649" ht="13.5" customHeight="1">
      <c r="I649" s="11"/>
    </row>
    <row r="650" ht="13.5" customHeight="1">
      <c r="I650" s="11"/>
    </row>
    <row r="651" ht="13.5" customHeight="1">
      <c r="I651" s="11"/>
    </row>
    <row r="652" ht="13.5" customHeight="1">
      <c r="I652" s="11"/>
    </row>
    <row r="653" ht="13.5" customHeight="1">
      <c r="I653" s="11"/>
    </row>
    <row r="654" ht="13.5" customHeight="1">
      <c r="I654" s="11"/>
    </row>
    <row r="655" ht="13.5" customHeight="1">
      <c r="I655" s="11"/>
    </row>
    <row r="656" ht="13.5" customHeight="1">
      <c r="I656" s="11"/>
    </row>
    <row r="657" ht="13.5" customHeight="1">
      <c r="I657" s="11"/>
    </row>
    <row r="658" ht="13.5" customHeight="1">
      <c r="I658" s="11"/>
    </row>
    <row r="659" ht="13.5" customHeight="1">
      <c r="I659" s="11"/>
    </row>
    <row r="660" ht="13.5" customHeight="1">
      <c r="I660" s="11"/>
    </row>
    <row r="661" ht="13.5" customHeight="1">
      <c r="I661" s="11"/>
    </row>
    <row r="662" ht="13.5" customHeight="1">
      <c r="I662" s="11"/>
    </row>
    <row r="663" ht="13.5" customHeight="1">
      <c r="I663" s="11"/>
    </row>
    <row r="664" ht="13.5" customHeight="1">
      <c r="I664" s="11"/>
    </row>
    <row r="665" ht="13.5" customHeight="1">
      <c r="I665" s="11"/>
    </row>
    <row r="666" ht="13.5" customHeight="1">
      <c r="I666" s="11"/>
    </row>
    <row r="667" ht="13.5" customHeight="1">
      <c r="I667" s="11"/>
    </row>
    <row r="668" ht="13.5" customHeight="1">
      <c r="I668" s="11"/>
    </row>
    <row r="669" ht="13.5" customHeight="1">
      <c r="I669" s="11"/>
    </row>
    <row r="670" ht="13.5" customHeight="1">
      <c r="I670" s="11"/>
    </row>
    <row r="671" ht="13.5" customHeight="1">
      <c r="I671" s="11"/>
    </row>
    <row r="672" ht="13.5" customHeight="1">
      <c r="I672" s="11"/>
    </row>
    <row r="673" ht="13.5" customHeight="1">
      <c r="I673" s="11"/>
    </row>
    <row r="674" ht="13.5" customHeight="1">
      <c r="I674" s="11"/>
    </row>
    <row r="675" ht="13.5" customHeight="1">
      <c r="I675" s="11"/>
    </row>
    <row r="676" ht="13.5" customHeight="1">
      <c r="I676" s="11"/>
    </row>
    <row r="677" ht="13.5" customHeight="1">
      <c r="I677" s="11"/>
    </row>
    <row r="678" ht="13.5" customHeight="1">
      <c r="I678" s="11"/>
    </row>
    <row r="679" ht="13.5" customHeight="1">
      <c r="I679" s="11"/>
    </row>
    <row r="680" ht="13.5" customHeight="1">
      <c r="I680" s="11"/>
    </row>
    <row r="681" ht="13.5" customHeight="1">
      <c r="I681" s="11"/>
    </row>
    <row r="682" ht="13.5" customHeight="1">
      <c r="I682" s="11"/>
    </row>
    <row r="683" ht="13.5" customHeight="1">
      <c r="I683" s="11"/>
    </row>
    <row r="684" ht="13.5" customHeight="1">
      <c r="I684" s="11"/>
    </row>
    <row r="685" ht="13.5" customHeight="1">
      <c r="I685" s="11"/>
    </row>
    <row r="686" ht="13.5" customHeight="1">
      <c r="I686" s="11"/>
    </row>
    <row r="687" ht="13.5" customHeight="1">
      <c r="I687" s="11"/>
    </row>
    <row r="688" ht="13.5" customHeight="1">
      <c r="I688" s="11"/>
    </row>
    <row r="689" ht="13.5" customHeight="1">
      <c r="I689" s="11"/>
    </row>
    <row r="690" ht="13.5" customHeight="1">
      <c r="I690" s="11"/>
    </row>
    <row r="691" ht="13.5" customHeight="1">
      <c r="I691" s="11"/>
    </row>
    <row r="692" ht="13.5" customHeight="1">
      <c r="I692" s="11"/>
    </row>
    <row r="693" ht="13.5" customHeight="1">
      <c r="I693" s="11"/>
    </row>
    <row r="694" ht="13.5" customHeight="1">
      <c r="I694" s="11"/>
    </row>
    <row r="695" ht="13.5" customHeight="1">
      <c r="I695" s="11"/>
    </row>
    <row r="696" ht="13.5" customHeight="1">
      <c r="I696" s="11"/>
    </row>
    <row r="697" ht="13.5" customHeight="1">
      <c r="I697" s="11"/>
    </row>
    <row r="698" ht="13.5" customHeight="1">
      <c r="I698" s="11"/>
    </row>
    <row r="699" ht="13.5" customHeight="1">
      <c r="I699" s="11"/>
    </row>
    <row r="700" ht="13.5" customHeight="1">
      <c r="I700" s="11"/>
    </row>
    <row r="701" ht="13.5" customHeight="1">
      <c r="I701" s="11"/>
    </row>
    <row r="702" ht="13.5" customHeight="1">
      <c r="I702" s="11"/>
    </row>
    <row r="703" ht="13.5" customHeight="1">
      <c r="I703" s="11"/>
    </row>
    <row r="704" ht="13.5" customHeight="1">
      <c r="I704" s="11"/>
    </row>
    <row r="705" ht="13.5" customHeight="1">
      <c r="I705" s="11"/>
    </row>
    <row r="706" ht="13.5" customHeight="1">
      <c r="I706" s="11"/>
    </row>
    <row r="707" ht="13.5" customHeight="1">
      <c r="I707" s="11"/>
    </row>
    <row r="708" ht="13.5" customHeight="1">
      <c r="I708" s="11"/>
    </row>
    <row r="709" ht="13.5" customHeight="1">
      <c r="I709" s="11"/>
    </row>
    <row r="710" ht="13.5" customHeight="1">
      <c r="I710" s="11"/>
    </row>
    <row r="711" ht="13.5" customHeight="1">
      <c r="I711" s="11"/>
    </row>
    <row r="712" ht="13.5" customHeight="1">
      <c r="I712" s="11"/>
    </row>
    <row r="713" ht="13.5" customHeight="1">
      <c r="I713" s="11"/>
    </row>
    <row r="714" ht="13.5" customHeight="1">
      <c r="I714" s="11"/>
    </row>
    <row r="715" ht="13.5" customHeight="1">
      <c r="I715" s="11"/>
    </row>
    <row r="716" ht="13.5" customHeight="1">
      <c r="I716" s="11"/>
    </row>
    <row r="717" ht="13.5" customHeight="1">
      <c r="I717" s="11"/>
    </row>
    <row r="718" ht="13.5" customHeight="1">
      <c r="I718" s="11"/>
    </row>
    <row r="719" ht="13.5" customHeight="1">
      <c r="I719" s="11"/>
    </row>
    <row r="720" ht="13.5" customHeight="1">
      <c r="I720" s="11"/>
    </row>
    <row r="721" ht="13.5" customHeight="1">
      <c r="I721" s="11"/>
    </row>
    <row r="722" ht="13.5" customHeight="1">
      <c r="I722" s="11"/>
    </row>
    <row r="723" ht="13.5" customHeight="1">
      <c r="I723" s="11"/>
    </row>
    <row r="724" ht="13.5" customHeight="1">
      <c r="I724" s="11"/>
    </row>
    <row r="725" ht="13.5" customHeight="1">
      <c r="I725" s="11"/>
    </row>
    <row r="726" ht="13.5" customHeight="1">
      <c r="I726" s="11"/>
    </row>
    <row r="727" ht="13.5" customHeight="1">
      <c r="I727" s="11"/>
    </row>
    <row r="728" ht="13.5" customHeight="1">
      <c r="I728" s="11"/>
    </row>
    <row r="729" ht="13.5" customHeight="1">
      <c r="I729" s="11"/>
    </row>
    <row r="730" ht="13.5" customHeight="1">
      <c r="I730" s="11"/>
    </row>
    <row r="731" ht="13.5" customHeight="1">
      <c r="I731" s="11"/>
    </row>
    <row r="732" ht="13.5" customHeight="1">
      <c r="I732" s="11"/>
    </row>
    <row r="733" ht="13.5" customHeight="1">
      <c r="I733" s="11"/>
    </row>
    <row r="734" ht="13.5" customHeight="1">
      <c r="I734" s="11"/>
    </row>
    <row r="735" ht="13.5" customHeight="1">
      <c r="I735" s="11"/>
    </row>
    <row r="736" ht="13.5" customHeight="1">
      <c r="I736" s="11"/>
    </row>
    <row r="737" ht="13.5" customHeight="1">
      <c r="I737" s="11"/>
    </row>
    <row r="738" ht="13.5" customHeight="1">
      <c r="I738" s="11"/>
    </row>
    <row r="739" ht="13.5" customHeight="1">
      <c r="I739" s="11"/>
    </row>
    <row r="740" ht="13.5" customHeight="1">
      <c r="I740" s="11"/>
    </row>
    <row r="741" ht="13.5" customHeight="1">
      <c r="I741" s="11"/>
    </row>
    <row r="742" ht="13.5" customHeight="1">
      <c r="I742" s="11"/>
    </row>
    <row r="743" ht="13.5" customHeight="1">
      <c r="I743" s="11"/>
    </row>
    <row r="744" ht="13.5" customHeight="1">
      <c r="I744" s="11"/>
    </row>
    <row r="745" ht="13.5" customHeight="1">
      <c r="I745" s="11"/>
    </row>
    <row r="746" ht="13.5" customHeight="1">
      <c r="I746" s="11"/>
    </row>
    <row r="747" ht="13.5" customHeight="1">
      <c r="I747" s="11"/>
    </row>
    <row r="748" ht="13.5" customHeight="1">
      <c r="I748" s="11"/>
    </row>
    <row r="749" ht="13.5" customHeight="1">
      <c r="I749" s="11"/>
    </row>
    <row r="750" ht="13.5" customHeight="1">
      <c r="I750" s="11"/>
    </row>
    <row r="751" ht="13.5" customHeight="1">
      <c r="I751" s="11"/>
    </row>
    <row r="752" ht="13.5" customHeight="1">
      <c r="I752" s="11"/>
    </row>
    <row r="753" ht="13.5" customHeight="1">
      <c r="I753" s="11"/>
    </row>
    <row r="754" ht="13.5" customHeight="1">
      <c r="I754" s="11"/>
    </row>
    <row r="755" ht="13.5" customHeight="1">
      <c r="I755" s="11"/>
    </row>
    <row r="756" ht="13.5" customHeight="1">
      <c r="I756" s="11"/>
    </row>
    <row r="757" ht="13.5" customHeight="1">
      <c r="I757" s="11"/>
    </row>
    <row r="758" ht="13.5" customHeight="1">
      <c r="I758" s="11"/>
    </row>
    <row r="759" ht="13.5" customHeight="1">
      <c r="I759" s="11"/>
    </row>
    <row r="760" ht="13.5" customHeight="1">
      <c r="I760" s="11"/>
    </row>
    <row r="761" ht="13.5" customHeight="1">
      <c r="I761" s="11"/>
    </row>
    <row r="762" ht="13.5" customHeight="1">
      <c r="I762" s="11"/>
    </row>
    <row r="763" ht="13.5" customHeight="1">
      <c r="I763" s="11"/>
    </row>
    <row r="764" ht="13.5" customHeight="1">
      <c r="I764" s="11"/>
    </row>
    <row r="765" ht="13.5" customHeight="1">
      <c r="I765" s="11"/>
    </row>
    <row r="766" ht="13.5" customHeight="1">
      <c r="I766" s="11"/>
    </row>
    <row r="767" ht="13.5" customHeight="1">
      <c r="I767" s="11"/>
    </row>
    <row r="768" ht="13.5" customHeight="1">
      <c r="I768" s="11"/>
    </row>
    <row r="769" ht="13.5" customHeight="1">
      <c r="I769" s="11"/>
    </row>
    <row r="770" ht="13.5" customHeight="1">
      <c r="I770" s="11"/>
    </row>
    <row r="771" ht="13.5" customHeight="1">
      <c r="I771" s="11"/>
    </row>
    <row r="772" ht="13.5" customHeight="1">
      <c r="I772" s="11"/>
    </row>
    <row r="773" ht="13.5" customHeight="1">
      <c r="I773" s="11"/>
    </row>
    <row r="774" ht="13.5" customHeight="1">
      <c r="I774" s="11"/>
    </row>
    <row r="775" ht="13.5" customHeight="1">
      <c r="I775" s="11"/>
    </row>
    <row r="776" ht="13.5" customHeight="1">
      <c r="I776" s="11"/>
    </row>
    <row r="777" ht="13.5" customHeight="1">
      <c r="I777" s="11"/>
    </row>
    <row r="778" ht="13.5" customHeight="1">
      <c r="I778" s="11"/>
    </row>
    <row r="779" ht="13.5" customHeight="1">
      <c r="I779" s="11"/>
    </row>
    <row r="780" ht="13.5" customHeight="1">
      <c r="I780" s="11"/>
    </row>
    <row r="781" ht="13.5" customHeight="1">
      <c r="I781" s="11"/>
    </row>
    <row r="782" ht="13.5" customHeight="1">
      <c r="I782" s="11"/>
    </row>
    <row r="783" ht="13.5" customHeight="1">
      <c r="I783" s="11"/>
    </row>
    <row r="784" ht="13.5" customHeight="1">
      <c r="I784" s="11"/>
    </row>
    <row r="785" ht="13.5" customHeight="1">
      <c r="I785" s="11"/>
    </row>
    <row r="786" ht="13.5" customHeight="1">
      <c r="I786" s="11"/>
    </row>
    <row r="787" ht="13.5" customHeight="1">
      <c r="I787" s="11"/>
    </row>
    <row r="788" ht="13.5" customHeight="1">
      <c r="I788" s="11"/>
    </row>
    <row r="789" ht="13.5" customHeight="1">
      <c r="I789" s="11"/>
    </row>
    <row r="790" ht="13.5" customHeight="1">
      <c r="I790" s="11"/>
    </row>
    <row r="791" ht="13.5" customHeight="1">
      <c r="I791" s="11"/>
    </row>
    <row r="792" ht="13.5" customHeight="1">
      <c r="I792" s="11"/>
    </row>
    <row r="793" ht="13.5" customHeight="1">
      <c r="I793" s="11"/>
    </row>
    <row r="794" ht="13.5" customHeight="1">
      <c r="I794" s="11"/>
    </row>
    <row r="795" ht="13.5" customHeight="1">
      <c r="I795" s="11"/>
    </row>
    <row r="796" ht="13.5" customHeight="1">
      <c r="I796" s="11"/>
    </row>
    <row r="797" ht="13.5" customHeight="1">
      <c r="I797" s="11"/>
    </row>
    <row r="798" ht="13.5" customHeight="1">
      <c r="I798" s="11"/>
    </row>
    <row r="799" ht="13.5" customHeight="1">
      <c r="I799" s="11"/>
    </row>
    <row r="800" ht="13.5" customHeight="1">
      <c r="I800" s="11"/>
    </row>
    <row r="801" ht="13.5" customHeight="1">
      <c r="I801" s="11"/>
    </row>
    <row r="802" ht="13.5" customHeight="1">
      <c r="I802" s="11"/>
    </row>
    <row r="803" ht="13.5" customHeight="1">
      <c r="I803" s="11"/>
    </row>
    <row r="804" ht="13.5" customHeight="1">
      <c r="I804" s="11"/>
    </row>
    <row r="805" ht="13.5" customHeight="1">
      <c r="I805" s="11"/>
    </row>
    <row r="806" ht="13.5" customHeight="1">
      <c r="I806" s="11"/>
    </row>
    <row r="807" ht="13.5" customHeight="1">
      <c r="I807" s="11"/>
    </row>
    <row r="808" ht="13.5" customHeight="1">
      <c r="I808" s="11"/>
    </row>
    <row r="809" ht="13.5" customHeight="1">
      <c r="I809" s="11"/>
    </row>
    <row r="810" ht="13.5" customHeight="1">
      <c r="I810" s="11"/>
    </row>
    <row r="811" ht="13.5" customHeight="1">
      <c r="I811" s="11"/>
    </row>
    <row r="812" ht="13.5" customHeight="1">
      <c r="I812" s="11"/>
    </row>
    <row r="813" ht="13.5" customHeight="1">
      <c r="I813" s="11"/>
    </row>
    <row r="814" ht="13.5" customHeight="1">
      <c r="I814" s="11"/>
    </row>
    <row r="815" ht="13.5" customHeight="1">
      <c r="I815" s="11"/>
    </row>
    <row r="816" ht="13.5" customHeight="1">
      <c r="I816" s="11"/>
    </row>
    <row r="817" ht="13.5" customHeight="1">
      <c r="I817" s="11"/>
    </row>
    <row r="818" ht="13.5" customHeight="1">
      <c r="I818" s="11"/>
    </row>
    <row r="819" ht="13.5" customHeight="1">
      <c r="I819" s="11"/>
    </row>
    <row r="820" ht="13.5" customHeight="1">
      <c r="I820" s="11"/>
    </row>
    <row r="821" ht="13.5" customHeight="1">
      <c r="I821" s="11"/>
    </row>
    <row r="822" ht="13.5" customHeight="1">
      <c r="I822" s="11"/>
    </row>
    <row r="823" ht="13.5" customHeight="1">
      <c r="I823" s="11"/>
    </row>
    <row r="824" ht="13.5" customHeight="1">
      <c r="I824" s="11"/>
    </row>
    <row r="825" ht="13.5" customHeight="1">
      <c r="I825" s="11"/>
    </row>
    <row r="826" ht="13.5" customHeight="1">
      <c r="I826" s="11"/>
    </row>
    <row r="827" ht="13.5" customHeight="1">
      <c r="I827" s="11"/>
    </row>
    <row r="828" ht="13.5" customHeight="1">
      <c r="I828" s="11"/>
    </row>
    <row r="829" ht="13.5" customHeight="1">
      <c r="I829" s="11"/>
    </row>
    <row r="830" ht="13.5" customHeight="1">
      <c r="I830" s="11"/>
    </row>
    <row r="831" ht="13.5" customHeight="1">
      <c r="I831" s="11"/>
    </row>
    <row r="832" ht="13.5" customHeight="1">
      <c r="I832" s="11"/>
    </row>
    <row r="833" ht="13.5" customHeight="1">
      <c r="I833" s="11"/>
    </row>
    <row r="834" ht="13.5" customHeight="1">
      <c r="I834" s="11"/>
    </row>
    <row r="835" ht="13.5" customHeight="1">
      <c r="I835" s="11"/>
    </row>
    <row r="836" ht="13.5" customHeight="1">
      <c r="I836" s="11"/>
    </row>
    <row r="837" ht="13.5" customHeight="1">
      <c r="I837" s="11"/>
    </row>
    <row r="838" ht="13.5" customHeight="1">
      <c r="I838" s="11"/>
    </row>
    <row r="839" ht="13.5" customHeight="1">
      <c r="I839" s="11"/>
    </row>
    <row r="840" ht="13.5" customHeight="1">
      <c r="I840" s="11"/>
    </row>
    <row r="841" ht="13.5" customHeight="1">
      <c r="I841" s="11"/>
    </row>
    <row r="842" ht="13.5" customHeight="1">
      <c r="I842" s="11"/>
    </row>
    <row r="843" ht="13.5" customHeight="1">
      <c r="I843" s="11"/>
    </row>
    <row r="844" ht="13.5" customHeight="1">
      <c r="I844" s="11"/>
    </row>
    <row r="845" ht="13.5" customHeight="1">
      <c r="I845" s="11"/>
    </row>
    <row r="846" ht="13.5" customHeight="1">
      <c r="I846" s="11"/>
    </row>
    <row r="847" ht="13.5" customHeight="1">
      <c r="I847" s="11"/>
    </row>
    <row r="848" ht="13.5" customHeight="1">
      <c r="I848" s="11"/>
    </row>
    <row r="849" ht="13.5" customHeight="1">
      <c r="I849" s="11"/>
    </row>
    <row r="850" ht="13.5" customHeight="1">
      <c r="I850" s="11"/>
    </row>
    <row r="851" ht="13.5" customHeight="1">
      <c r="I851" s="11"/>
    </row>
    <row r="852" ht="13.5" customHeight="1">
      <c r="I852" s="11"/>
    </row>
    <row r="853" ht="13.5" customHeight="1">
      <c r="I853" s="11"/>
    </row>
    <row r="854" ht="13.5" customHeight="1">
      <c r="I854" s="11"/>
    </row>
    <row r="855" ht="13.5" customHeight="1">
      <c r="I855" s="11"/>
    </row>
    <row r="856" ht="13.5" customHeight="1">
      <c r="I856" s="11"/>
    </row>
    <row r="857" ht="13.5" customHeight="1">
      <c r="I857" s="11"/>
    </row>
    <row r="858" ht="13.5" customHeight="1">
      <c r="I858" s="11"/>
    </row>
    <row r="859" ht="13.5" customHeight="1">
      <c r="I859" s="11"/>
    </row>
    <row r="860" ht="13.5" customHeight="1">
      <c r="I860" s="11"/>
    </row>
    <row r="861" ht="13.5" customHeight="1">
      <c r="I861" s="11"/>
    </row>
    <row r="862" ht="13.5" customHeight="1">
      <c r="I862" s="11"/>
    </row>
    <row r="863" ht="13.5" customHeight="1">
      <c r="I863" s="11"/>
    </row>
    <row r="864" ht="13.5" customHeight="1">
      <c r="I864" s="11"/>
    </row>
    <row r="865" ht="13.5" customHeight="1">
      <c r="I865" s="11"/>
    </row>
    <row r="866" ht="13.5" customHeight="1">
      <c r="I866" s="11"/>
    </row>
    <row r="867" ht="13.5" customHeight="1">
      <c r="I867" s="11"/>
    </row>
    <row r="868" ht="13.5" customHeight="1">
      <c r="I868" s="11"/>
    </row>
    <row r="869" ht="13.5" customHeight="1">
      <c r="I869" s="11"/>
    </row>
    <row r="870" ht="13.5" customHeight="1">
      <c r="I870" s="11"/>
    </row>
    <row r="871" ht="13.5" customHeight="1">
      <c r="I871" s="11"/>
    </row>
    <row r="872" ht="13.5" customHeight="1">
      <c r="I872" s="11"/>
    </row>
    <row r="873" ht="13.5" customHeight="1">
      <c r="I873" s="11"/>
    </row>
    <row r="874" ht="13.5" customHeight="1">
      <c r="I874" s="11"/>
    </row>
    <row r="875" ht="13.5" customHeight="1">
      <c r="I875" s="11"/>
    </row>
    <row r="876" ht="13.5" customHeight="1">
      <c r="I876" s="11"/>
    </row>
    <row r="877" ht="13.5" customHeight="1">
      <c r="I877" s="11"/>
    </row>
    <row r="878" ht="13.5" customHeight="1">
      <c r="I878" s="11"/>
    </row>
    <row r="879" ht="13.5" customHeight="1">
      <c r="I879" s="11"/>
    </row>
    <row r="880" ht="13.5" customHeight="1">
      <c r="I880" s="11"/>
    </row>
    <row r="881" ht="13.5" customHeight="1">
      <c r="I881" s="11"/>
    </row>
    <row r="882" ht="13.5" customHeight="1">
      <c r="I882" s="11"/>
    </row>
    <row r="883" ht="13.5" customHeight="1">
      <c r="I883" s="11"/>
    </row>
    <row r="884" ht="13.5" customHeight="1">
      <c r="I884" s="11"/>
    </row>
    <row r="885" ht="13.5" customHeight="1">
      <c r="I885" s="11"/>
    </row>
    <row r="886" ht="13.5" customHeight="1">
      <c r="I886" s="11"/>
    </row>
    <row r="887" ht="13.5" customHeight="1">
      <c r="I887" s="11"/>
    </row>
    <row r="888" ht="13.5" customHeight="1">
      <c r="I888" s="11"/>
    </row>
    <row r="889" ht="13.5" customHeight="1">
      <c r="I889" s="11"/>
    </row>
    <row r="890" ht="13.5" customHeight="1">
      <c r="I890" s="11"/>
    </row>
    <row r="891" ht="13.5" customHeight="1">
      <c r="I891" s="11"/>
    </row>
    <row r="892" ht="13.5" customHeight="1">
      <c r="I892" s="11"/>
    </row>
    <row r="893" ht="13.5" customHeight="1">
      <c r="I893" s="11"/>
    </row>
    <row r="894" ht="13.5" customHeight="1">
      <c r="I894" s="11"/>
    </row>
    <row r="895" ht="13.5" customHeight="1">
      <c r="I895" s="11"/>
    </row>
    <row r="896" ht="13.5" customHeight="1">
      <c r="I896" s="11"/>
    </row>
    <row r="897" ht="13.5" customHeight="1">
      <c r="I897" s="11"/>
    </row>
    <row r="898" ht="13.5" customHeight="1">
      <c r="I898" s="11"/>
    </row>
    <row r="899" ht="13.5" customHeight="1">
      <c r="I899" s="11"/>
    </row>
    <row r="900" ht="13.5" customHeight="1">
      <c r="I900" s="11"/>
    </row>
    <row r="901" ht="13.5" customHeight="1">
      <c r="I901" s="11"/>
    </row>
    <row r="902" ht="13.5" customHeight="1">
      <c r="I902" s="11"/>
    </row>
    <row r="903" ht="13.5" customHeight="1">
      <c r="I903" s="11"/>
    </row>
    <row r="904" ht="13.5" customHeight="1">
      <c r="I904" s="11"/>
    </row>
    <row r="905" ht="13.5" customHeight="1">
      <c r="I905" s="11"/>
    </row>
    <row r="906" ht="13.5" customHeight="1">
      <c r="I906" s="11"/>
    </row>
    <row r="907" ht="13.5" customHeight="1">
      <c r="I907" s="11"/>
    </row>
    <row r="908" ht="13.5" customHeight="1">
      <c r="I908" s="11"/>
    </row>
    <row r="909" ht="13.5" customHeight="1">
      <c r="I909" s="11"/>
    </row>
    <row r="910" ht="13.5" customHeight="1">
      <c r="I910" s="11"/>
    </row>
    <row r="911" ht="13.5" customHeight="1">
      <c r="I911" s="11"/>
    </row>
    <row r="912" ht="13.5" customHeight="1">
      <c r="I912" s="11"/>
    </row>
    <row r="913" ht="13.5" customHeight="1">
      <c r="I913" s="11"/>
    </row>
    <row r="914" ht="13.5" customHeight="1">
      <c r="I914" s="11"/>
    </row>
    <row r="915" ht="13.5" customHeight="1">
      <c r="I915" s="11"/>
    </row>
    <row r="916" ht="13.5" customHeight="1">
      <c r="I916" s="11"/>
    </row>
    <row r="917" ht="13.5" customHeight="1">
      <c r="I917" s="11"/>
    </row>
    <row r="918" ht="13.5" customHeight="1">
      <c r="I918" s="11"/>
    </row>
    <row r="919" ht="13.5" customHeight="1">
      <c r="I919" s="11"/>
    </row>
    <row r="920" ht="13.5" customHeight="1">
      <c r="I920" s="11"/>
    </row>
    <row r="921" ht="13.5" customHeight="1">
      <c r="I921" s="11"/>
    </row>
    <row r="922" ht="13.5" customHeight="1">
      <c r="I922" s="11"/>
    </row>
    <row r="923" ht="13.5" customHeight="1">
      <c r="I923" s="11"/>
    </row>
    <row r="924" ht="13.5" customHeight="1">
      <c r="I924" s="11"/>
    </row>
    <row r="925" ht="13.5" customHeight="1">
      <c r="I925" s="11"/>
    </row>
    <row r="926" ht="13.5" customHeight="1">
      <c r="I926" s="11"/>
    </row>
    <row r="927" ht="13.5" customHeight="1">
      <c r="I927" s="11"/>
    </row>
    <row r="928" ht="13.5" customHeight="1">
      <c r="I928" s="11"/>
    </row>
    <row r="929" ht="13.5" customHeight="1">
      <c r="I929" s="11"/>
    </row>
    <row r="930" ht="13.5" customHeight="1">
      <c r="I930" s="11"/>
    </row>
    <row r="931" ht="13.5" customHeight="1">
      <c r="I931" s="11"/>
    </row>
    <row r="932" ht="13.5" customHeight="1">
      <c r="I932" s="11"/>
    </row>
    <row r="933" ht="13.5" customHeight="1">
      <c r="I933" s="11"/>
    </row>
    <row r="934" ht="13.5" customHeight="1">
      <c r="I934" s="11"/>
    </row>
    <row r="935" ht="13.5" customHeight="1">
      <c r="I935" s="11"/>
    </row>
    <row r="936" ht="13.5" customHeight="1">
      <c r="I936" s="11"/>
    </row>
    <row r="937" ht="13.5" customHeight="1">
      <c r="I937" s="11"/>
    </row>
    <row r="938" ht="13.5" customHeight="1">
      <c r="I938" s="11"/>
    </row>
    <row r="939" ht="13.5" customHeight="1">
      <c r="I939" s="11"/>
    </row>
    <row r="940" ht="13.5" customHeight="1">
      <c r="I940" s="11"/>
    </row>
    <row r="941" ht="13.5" customHeight="1">
      <c r="I941" s="11"/>
    </row>
    <row r="942" ht="13.5" customHeight="1">
      <c r="I942" s="11"/>
    </row>
    <row r="943" ht="13.5" customHeight="1">
      <c r="I943" s="11"/>
    </row>
    <row r="944" ht="13.5" customHeight="1">
      <c r="I944" s="11"/>
    </row>
    <row r="945" ht="13.5" customHeight="1">
      <c r="I945" s="11"/>
    </row>
    <row r="946" ht="13.5" customHeight="1">
      <c r="I946" s="11"/>
    </row>
    <row r="947" ht="13.5" customHeight="1">
      <c r="I947" s="11"/>
    </row>
    <row r="948" ht="13.5" customHeight="1">
      <c r="I948" s="11"/>
    </row>
    <row r="949" ht="13.5" customHeight="1">
      <c r="I949" s="11"/>
    </row>
    <row r="950" ht="13.5" customHeight="1">
      <c r="I950" s="11"/>
    </row>
    <row r="951" ht="13.5" customHeight="1">
      <c r="I951" s="11"/>
    </row>
    <row r="952" ht="13.5" customHeight="1">
      <c r="I952" s="11"/>
    </row>
    <row r="953" ht="13.5" customHeight="1">
      <c r="I953" s="11"/>
    </row>
    <row r="954" ht="13.5" customHeight="1">
      <c r="I954" s="11"/>
    </row>
    <row r="955" ht="13.5" customHeight="1">
      <c r="I955" s="11"/>
    </row>
    <row r="956" ht="13.5" customHeight="1">
      <c r="I956" s="11"/>
    </row>
    <row r="957" ht="13.5" customHeight="1">
      <c r="I957" s="11"/>
    </row>
    <row r="958" ht="13.5" customHeight="1">
      <c r="I958" s="11"/>
    </row>
    <row r="959" ht="13.5" customHeight="1">
      <c r="I959" s="11"/>
    </row>
    <row r="960" ht="13.5" customHeight="1">
      <c r="I960" s="11"/>
    </row>
    <row r="961" ht="13.5" customHeight="1">
      <c r="I961" s="11"/>
    </row>
    <row r="962" ht="13.5" customHeight="1">
      <c r="I962" s="11"/>
    </row>
    <row r="963" ht="13.5" customHeight="1">
      <c r="I963" s="11"/>
    </row>
    <row r="964" ht="13.5" customHeight="1">
      <c r="I964" s="11"/>
    </row>
    <row r="965" ht="13.5" customHeight="1">
      <c r="I965" s="11"/>
    </row>
    <row r="966" ht="13.5" customHeight="1">
      <c r="I966" s="11"/>
    </row>
    <row r="967" ht="13.5" customHeight="1">
      <c r="I967" s="11"/>
    </row>
    <row r="968" ht="13.5" customHeight="1">
      <c r="I968" s="11"/>
    </row>
    <row r="969" ht="13.5" customHeight="1">
      <c r="I969" s="11"/>
    </row>
    <row r="970" ht="13.5" customHeight="1">
      <c r="I970" s="11"/>
    </row>
    <row r="971" ht="13.5" customHeight="1">
      <c r="I971" s="11"/>
    </row>
    <row r="972" ht="13.5" customHeight="1">
      <c r="I972" s="11"/>
    </row>
    <row r="973" ht="13.5" customHeight="1">
      <c r="I973" s="11"/>
    </row>
    <row r="974" ht="13.5" customHeight="1">
      <c r="I974" s="11"/>
    </row>
    <row r="975" ht="13.5" customHeight="1">
      <c r="I975" s="11"/>
    </row>
    <row r="976" ht="13.5" customHeight="1">
      <c r="I976" s="11"/>
    </row>
    <row r="977" ht="13.5" customHeight="1">
      <c r="I977" s="11"/>
    </row>
    <row r="978" ht="13.5" customHeight="1">
      <c r="I978" s="11"/>
    </row>
    <row r="979" ht="13.5" customHeight="1">
      <c r="I979" s="11"/>
    </row>
    <row r="980" ht="13.5" customHeight="1">
      <c r="I980" s="11"/>
    </row>
    <row r="981" ht="13.5" customHeight="1">
      <c r="I981" s="11"/>
    </row>
    <row r="982" ht="13.5" customHeight="1">
      <c r="I982" s="11"/>
    </row>
    <row r="983" ht="13.5" customHeight="1">
      <c r="I983" s="11"/>
    </row>
    <row r="984" ht="13.5" customHeight="1">
      <c r="I984" s="11"/>
    </row>
    <row r="985" ht="13.5" customHeight="1">
      <c r="I985" s="11"/>
    </row>
    <row r="986" ht="13.5" customHeight="1">
      <c r="I986" s="11"/>
    </row>
    <row r="987" ht="13.5" customHeight="1">
      <c r="I987" s="11"/>
    </row>
    <row r="988" ht="13.5" customHeight="1">
      <c r="I988" s="11"/>
    </row>
    <row r="989" ht="13.5" customHeight="1">
      <c r="I989" s="11"/>
    </row>
    <row r="990" ht="13.5" customHeight="1">
      <c r="I990" s="11"/>
    </row>
    <row r="991" ht="13.5" customHeight="1">
      <c r="I991" s="11"/>
    </row>
    <row r="992" ht="13.5" customHeight="1">
      <c r="I992" s="11"/>
    </row>
    <row r="993" ht="13.5" customHeight="1">
      <c r="I993" s="11"/>
    </row>
    <row r="994" ht="13.5" customHeight="1">
      <c r="I994" s="11"/>
    </row>
    <row r="995" ht="13.5" customHeight="1">
      <c r="I995" s="11"/>
    </row>
    <row r="996" ht="13.5" customHeight="1">
      <c r="I996" s="11"/>
    </row>
    <row r="997" ht="13.5" customHeight="1">
      <c r="I997" s="11"/>
    </row>
    <row r="998" ht="13.5" customHeight="1">
      <c r="I998" s="11"/>
    </row>
    <row r="999" ht="13.5" customHeight="1">
      <c r="I999" s="11"/>
    </row>
    <row r="1000" ht="13.5" customHeight="1">
      <c r="I1000" s="11"/>
    </row>
  </sheetData>
  <autoFilter ref="$C$89:$K$155"/>
  <mergeCells count="13">
    <mergeCell ref="E9:H9"/>
    <mergeCell ref="E11:H11"/>
    <mergeCell ref="E49:H49"/>
    <mergeCell ref="E47:H47"/>
    <mergeCell ref="E80:H80"/>
    <mergeCell ref="E78:H78"/>
    <mergeCell ref="G1:H1"/>
    <mergeCell ref="L2:V2"/>
    <mergeCell ref="E51:H51"/>
    <mergeCell ref="J55:J56"/>
    <mergeCell ref="E7:H7"/>
    <mergeCell ref="E26:H26"/>
    <mergeCell ref="E82:H82"/>
  </mergeCells>
  <printOptions/>
  <pageMargins bottom="0.75" footer="0.0" header="0.0" left="0.7" right="0.7" top="0.75"/>
  <pageSetup orientation="landscape"/>
  <headerFooter>
    <oddFooter>&amp;CStrana &amp;P z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6.83" defaultRowHeight="15.0"/>
  <cols>
    <col customWidth="1" min="1" max="1" width="8.33"/>
    <col customWidth="1" min="2" max="2" width="1.67"/>
    <col customWidth="1" min="3" max="3" width="4.17"/>
    <col customWidth="1" min="4" max="4" width="4.33"/>
    <col customWidth="1" min="5" max="5" width="17.17"/>
    <col customWidth="1" min="6" max="6" width="75.0"/>
    <col customWidth="1" min="7" max="7" width="8.67"/>
    <col customWidth="1" min="8" max="8" width="11.17"/>
    <col customWidth="1" min="9" max="9" width="12.67"/>
    <col customWidth="1" min="10" max="10" width="23.5"/>
    <col customWidth="1" min="11" max="11" width="15.5"/>
    <col customWidth="1" min="12" max="12" width="8.0"/>
    <col customWidth="1" hidden="1" min="13" max="18" width="9.33"/>
    <col customWidth="1" hidden="1" min="19" max="19" width="8.17"/>
    <col customWidth="1" hidden="1" min="20" max="20" width="29.67"/>
    <col customWidth="1" hidden="1" min="21" max="21" width="16.33"/>
    <col customWidth="1" min="22" max="22" width="12.33"/>
    <col customWidth="1" min="23" max="23" width="16.33"/>
    <col customWidth="1" min="24" max="24" width="12.33"/>
    <col customWidth="1" min="25" max="25" width="15.0"/>
    <col customWidth="1" min="26" max="26" width="11.0"/>
    <col customWidth="1" min="27" max="27" width="15.0"/>
    <col customWidth="1" min="28" max="28" width="16.33"/>
    <col customWidth="1" min="29" max="29" width="11.0"/>
    <col customWidth="1" min="30" max="30" width="15.0"/>
    <col customWidth="1" min="31" max="31" width="16.33"/>
    <col customWidth="1" min="32" max="43" width="8.0"/>
    <col customWidth="1" hidden="1" min="44" max="65" width="9.33"/>
    <col customWidth="1" min="66" max="70" width="8.0"/>
  </cols>
  <sheetData>
    <row r="1" ht="21.75" customHeight="1">
      <c r="A1" s="1"/>
      <c r="B1" s="3"/>
      <c r="C1" s="3"/>
      <c r="D1" s="4" t="s">
        <v>1</v>
      </c>
      <c r="E1" s="3"/>
      <c r="F1" s="6" t="s">
        <v>3</v>
      </c>
      <c r="G1" s="7" t="s">
        <v>5</v>
      </c>
      <c r="H1" s="8"/>
      <c r="I1" s="3"/>
      <c r="J1" s="6" t="s">
        <v>6</v>
      </c>
      <c r="K1" s="4" t="s">
        <v>7</v>
      </c>
      <c r="L1" s="6" t="s">
        <v>8</v>
      </c>
      <c r="M1" s="6"/>
      <c r="N1" s="6"/>
      <c r="O1" s="6"/>
      <c r="P1" s="6"/>
      <c r="Q1" s="6"/>
      <c r="R1" s="6"/>
      <c r="S1" s="6"/>
      <c r="T1" s="6"/>
      <c r="U1" s="9"/>
      <c r="V1" s="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ht="36.75" customHeight="1">
      <c r="I2" s="11"/>
      <c r="L2" s="12"/>
      <c r="AT2" s="13" t="s">
        <v>182</v>
      </c>
    </row>
    <row r="3" ht="6.75" customHeight="1">
      <c r="B3" s="14"/>
      <c r="C3" s="15"/>
      <c r="D3" s="15"/>
      <c r="E3" s="15"/>
      <c r="F3" s="15"/>
      <c r="G3" s="15"/>
      <c r="H3" s="15"/>
      <c r="I3" s="15"/>
      <c r="J3" s="15"/>
      <c r="K3" s="16"/>
      <c r="AT3" s="13" t="s">
        <v>17</v>
      </c>
    </row>
    <row r="4" ht="36.75" customHeight="1">
      <c r="B4" s="17"/>
      <c r="C4" s="11"/>
      <c r="D4" s="18" t="s">
        <v>18</v>
      </c>
      <c r="E4" s="11"/>
      <c r="F4" s="11"/>
      <c r="G4" s="11"/>
      <c r="H4" s="11"/>
      <c r="I4" s="11"/>
      <c r="J4" s="11"/>
      <c r="K4" s="19"/>
      <c r="M4" s="20" t="s">
        <v>19</v>
      </c>
      <c r="AT4" s="13" t="s">
        <v>11</v>
      </c>
    </row>
    <row r="5" ht="6.75" customHeight="1">
      <c r="B5" s="17"/>
      <c r="C5" s="11"/>
      <c r="D5" s="11"/>
      <c r="E5" s="11"/>
      <c r="F5" s="11"/>
      <c r="G5" s="11"/>
      <c r="H5" s="11"/>
      <c r="I5" s="11"/>
      <c r="J5" s="11"/>
      <c r="K5" s="19"/>
    </row>
    <row r="6" ht="15.0" customHeight="1">
      <c r="B6" s="17"/>
      <c r="C6" s="11"/>
      <c r="D6" s="21" t="s">
        <v>20</v>
      </c>
      <c r="E6" s="11"/>
      <c r="F6" s="11"/>
      <c r="G6" s="11"/>
      <c r="H6" s="11"/>
      <c r="I6" s="11"/>
      <c r="J6" s="11"/>
      <c r="K6" s="19"/>
    </row>
    <row r="7" ht="16.5" customHeight="1">
      <c r="B7" s="17"/>
      <c r="C7" s="11"/>
      <c r="D7" s="11"/>
      <c r="E7" s="24" t="str">
        <f>'Rekapitulace stavby'!K6</f>
        <v>Přeložka kabelů podél koryta Rokytky, S - 142388</v>
      </c>
      <c r="I7" s="11"/>
      <c r="J7" s="11"/>
      <c r="K7" s="19"/>
    </row>
    <row r="8" ht="15.0" customHeight="1">
      <c r="B8" s="17"/>
      <c r="C8" s="11"/>
      <c r="D8" s="21" t="s">
        <v>28</v>
      </c>
      <c r="E8" s="11"/>
      <c r="F8" s="11"/>
      <c r="G8" s="11"/>
      <c r="H8" s="11"/>
      <c r="I8" s="11"/>
      <c r="J8" s="11"/>
      <c r="K8" s="19"/>
    </row>
    <row r="9" ht="16.5" customHeight="1">
      <c r="A9" s="27"/>
      <c r="B9" s="29"/>
      <c r="C9" s="27"/>
      <c r="D9" s="27"/>
      <c r="E9" s="24" t="s">
        <v>469</v>
      </c>
      <c r="I9" s="27"/>
      <c r="J9" s="27"/>
      <c r="K9" s="31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</row>
    <row r="10" ht="15.0" customHeight="1">
      <c r="A10" s="27"/>
      <c r="B10" s="29"/>
      <c r="C10" s="27"/>
      <c r="D10" s="21" t="s">
        <v>37</v>
      </c>
      <c r="E10" s="27"/>
      <c r="F10" s="27"/>
      <c r="G10" s="27"/>
      <c r="H10" s="27"/>
      <c r="I10" s="27"/>
      <c r="J10" s="27"/>
      <c r="K10" s="31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</row>
    <row r="11" ht="36.75" customHeight="1">
      <c r="A11" s="27"/>
      <c r="B11" s="29"/>
      <c r="C11" s="27"/>
      <c r="D11" s="27"/>
      <c r="E11" s="32" t="s">
        <v>789</v>
      </c>
      <c r="I11" s="27"/>
      <c r="J11" s="27"/>
      <c r="K11" s="3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</row>
    <row r="12" ht="13.5" customHeight="1">
      <c r="A12" s="27"/>
      <c r="B12" s="29"/>
      <c r="C12" s="27"/>
      <c r="D12" s="27"/>
      <c r="E12" s="27"/>
      <c r="F12" s="27"/>
      <c r="G12" s="27"/>
      <c r="H12" s="27"/>
      <c r="I12" s="27"/>
      <c r="J12" s="27"/>
      <c r="K12" s="31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ht="14.25" customHeight="1">
      <c r="A13" s="27"/>
      <c r="B13" s="29"/>
      <c r="C13" s="27"/>
      <c r="D13" s="21" t="s">
        <v>33</v>
      </c>
      <c r="E13" s="27"/>
      <c r="F13" s="25" t="s">
        <v>34</v>
      </c>
      <c r="G13" s="27"/>
      <c r="H13" s="27"/>
      <c r="I13" s="21" t="s">
        <v>35</v>
      </c>
      <c r="J13" s="25" t="s">
        <v>34</v>
      </c>
      <c r="K13" s="31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</row>
    <row r="14" ht="14.25" customHeight="1">
      <c r="A14" s="27"/>
      <c r="B14" s="29"/>
      <c r="C14" s="27"/>
      <c r="D14" s="21" t="s">
        <v>38</v>
      </c>
      <c r="E14" s="27"/>
      <c r="F14" s="25" t="s">
        <v>39</v>
      </c>
      <c r="G14" s="27"/>
      <c r="H14" s="27"/>
      <c r="I14" s="21" t="s">
        <v>40</v>
      </c>
      <c r="J14" s="34" t="str">
        <f>'Rekapitulace stavby'!AN8</f>
        <v>29. 8. 2018</v>
      </c>
      <c r="K14" s="31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</row>
    <row r="15" ht="10.5" customHeight="1">
      <c r="A15" s="27"/>
      <c r="B15" s="29"/>
      <c r="C15" s="27"/>
      <c r="D15" s="27"/>
      <c r="E15" s="27"/>
      <c r="F15" s="27"/>
      <c r="G15" s="27"/>
      <c r="H15" s="27"/>
      <c r="I15" s="27"/>
      <c r="J15" s="27"/>
      <c r="K15" s="31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</row>
    <row r="16" ht="14.25" customHeight="1">
      <c r="A16" s="27"/>
      <c r="B16" s="29"/>
      <c r="C16" s="27"/>
      <c r="D16" s="21" t="s">
        <v>46</v>
      </c>
      <c r="E16" s="27"/>
      <c r="F16" s="27"/>
      <c r="G16" s="27"/>
      <c r="H16" s="27"/>
      <c r="I16" s="21" t="s">
        <v>47</v>
      </c>
      <c r="J16" s="25" t="s">
        <v>48</v>
      </c>
      <c r="K16" s="31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</row>
    <row r="17" ht="18.0" customHeight="1">
      <c r="A17" s="27"/>
      <c r="B17" s="29"/>
      <c r="C17" s="27"/>
      <c r="D17" s="27"/>
      <c r="E17" s="25" t="s">
        <v>49</v>
      </c>
      <c r="F17" s="27"/>
      <c r="G17" s="27"/>
      <c r="H17" s="27"/>
      <c r="I17" s="21" t="s">
        <v>50</v>
      </c>
      <c r="J17" s="25" t="s">
        <v>34</v>
      </c>
      <c r="K17" s="31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ht="6.75" customHeight="1">
      <c r="A18" s="27"/>
      <c r="B18" s="29"/>
      <c r="C18" s="27"/>
      <c r="D18" s="27"/>
      <c r="E18" s="27"/>
      <c r="F18" s="27"/>
      <c r="G18" s="27"/>
      <c r="H18" s="27"/>
      <c r="I18" s="27"/>
      <c r="J18" s="27"/>
      <c r="K18" s="31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</row>
    <row r="19" ht="14.25" customHeight="1">
      <c r="A19" s="27"/>
      <c r="B19" s="29"/>
      <c r="C19" s="27"/>
      <c r="D19" s="21" t="s">
        <v>51</v>
      </c>
      <c r="E19" s="27"/>
      <c r="F19" s="27"/>
      <c r="G19" s="27"/>
      <c r="H19" s="27"/>
      <c r="I19" s="21" t="s">
        <v>47</v>
      </c>
      <c r="J19" s="25" t="str">
        <f>IF('Rekapitulace stavby'!AN13="Vyplň údaj","",IF('Rekapitulace stavby'!AN13="","",'Rekapitulace stavby'!AN13))</f>
        <v/>
      </c>
      <c r="K19" s="31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</row>
    <row r="20" ht="18.0" customHeight="1">
      <c r="A20" s="27"/>
      <c r="B20" s="29"/>
      <c r="C20" s="27"/>
      <c r="D20" s="27"/>
      <c r="E20" s="25" t="str">
        <f>IF('Rekapitulace stavby'!E14="Vyplň údaj","",IF('Rekapitulace stavby'!E14="","",'Rekapitulace stavby'!E14))</f>
        <v/>
      </c>
      <c r="F20" s="27"/>
      <c r="G20" s="27"/>
      <c r="H20" s="27"/>
      <c r="I20" s="21" t="s">
        <v>50</v>
      </c>
      <c r="J20" s="25" t="str">
        <f>IF('Rekapitulace stavby'!AN14="Vyplň údaj","",IF('Rekapitulace stavby'!AN14="","",'Rekapitulace stavby'!AN14))</f>
        <v/>
      </c>
      <c r="K20" s="31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</row>
    <row r="21" ht="6.75" customHeight="1">
      <c r="A21" s="27"/>
      <c r="B21" s="29"/>
      <c r="C21" s="27"/>
      <c r="D21" s="27"/>
      <c r="E21" s="27"/>
      <c r="F21" s="27"/>
      <c r="G21" s="27"/>
      <c r="H21" s="27"/>
      <c r="I21" s="27"/>
      <c r="J21" s="27"/>
      <c r="K21" s="31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</row>
    <row r="22" ht="14.25" customHeight="1">
      <c r="A22" s="27"/>
      <c r="B22" s="29"/>
      <c r="C22" s="27"/>
      <c r="D22" s="21" t="s">
        <v>53</v>
      </c>
      <c r="E22" s="27"/>
      <c r="F22" s="27"/>
      <c r="G22" s="27"/>
      <c r="H22" s="27"/>
      <c r="I22" s="21" t="s">
        <v>47</v>
      </c>
      <c r="J22" s="25" t="s">
        <v>54</v>
      </c>
      <c r="K22" s="31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</row>
    <row r="23" ht="18.0" customHeight="1">
      <c r="A23" s="27"/>
      <c r="B23" s="29"/>
      <c r="C23" s="27"/>
      <c r="D23" s="27"/>
      <c r="E23" s="25" t="s">
        <v>55</v>
      </c>
      <c r="F23" s="27"/>
      <c r="G23" s="27"/>
      <c r="H23" s="27"/>
      <c r="I23" s="21" t="s">
        <v>50</v>
      </c>
      <c r="J23" s="25" t="s">
        <v>34</v>
      </c>
      <c r="K23" s="31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</row>
    <row r="24" ht="6.75" customHeight="1">
      <c r="A24" s="27"/>
      <c r="B24" s="29"/>
      <c r="C24" s="27"/>
      <c r="D24" s="27"/>
      <c r="E24" s="27"/>
      <c r="F24" s="27"/>
      <c r="G24" s="27"/>
      <c r="H24" s="27"/>
      <c r="I24" s="27"/>
      <c r="J24" s="27"/>
      <c r="K24" s="31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</row>
    <row r="25" ht="14.25" customHeight="1">
      <c r="A25" s="27"/>
      <c r="B25" s="29"/>
      <c r="C25" s="27"/>
      <c r="D25" s="21" t="s">
        <v>57</v>
      </c>
      <c r="E25" s="27"/>
      <c r="F25" s="27"/>
      <c r="G25" s="27"/>
      <c r="H25" s="27"/>
      <c r="I25" s="27"/>
      <c r="J25" s="27"/>
      <c r="K25" s="31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</row>
    <row r="26" ht="16.5" customHeight="1">
      <c r="A26" s="39"/>
      <c r="B26" s="40"/>
      <c r="C26" s="39"/>
      <c r="D26" s="39"/>
      <c r="E26" s="38" t="s">
        <v>34</v>
      </c>
      <c r="I26" s="39"/>
      <c r="J26" s="39"/>
      <c r="K26" s="42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</row>
    <row r="27" ht="6.75" customHeight="1">
      <c r="A27" s="27"/>
      <c r="B27" s="29"/>
      <c r="C27" s="27"/>
      <c r="D27" s="27"/>
      <c r="E27" s="27"/>
      <c r="F27" s="27"/>
      <c r="G27" s="27"/>
      <c r="H27" s="27"/>
      <c r="I27" s="27"/>
      <c r="J27" s="27"/>
      <c r="K27" s="31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</row>
    <row r="28" ht="6.75" customHeight="1">
      <c r="A28" s="27"/>
      <c r="B28" s="29"/>
      <c r="C28" s="27"/>
      <c r="D28" s="45"/>
      <c r="E28" s="45"/>
      <c r="F28" s="45"/>
      <c r="G28" s="45"/>
      <c r="H28" s="45"/>
      <c r="I28" s="45"/>
      <c r="J28" s="45"/>
      <c r="K28" s="4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</row>
    <row r="29" ht="24.75" customHeight="1">
      <c r="A29" s="27"/>
      <c r="B29" s="29"/>
      <c r="C29" s="27"/>
      <c r="D29" s="49" t="s">
        <v>58</v>
      </c>
      <c r="E29" s="27"/>
      <c r="F29" s="27"/>
      <c r="G29" s="27"/>
      <c r="H29" s="27"/>
      <c r="I29" s="27"/>
      <c r="J29" s="50">
        <f>ROUND(J83,0)</f>
        <v>0</v>
      </c>
      <c r="K29" s="31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</row>
    <row r="30" ht="6.75" customHeight="1">
      <c r="A30" s="27"/>
      <c r="B30" s="29"/>
      <c r="C30" s="27"/>
      <c r="D30" s="45"/>
      <c r="E30" s="45"/>
      <c r="F30" s="45"/>
      <c r="G30" s="45"/>
      <c r="H30" s="45"/>
      <c r="I30" s="45"/>
      <c r="J30" s="45"/>
      <c r="K30" s="4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</row>
    <row r="31" ht="14.25" customHeight="1">
      <c r="A31" s="27"/>
      <c r="B31" s="29"/>
      <c r="C31" s="27"/>
      <c r="D31" s="27"/>
      <c r="E31" s="27"/>
      <c r="F31" s="51" t="s">
        <v>60</v>
      </c>
      <c r="G31" s="27"/>
      <c r="H31" s="27"/>
      <c r="I31" s="51" t="s">
        <v>59</v>
      </c>
      <c r="J31" s="51" t="s">
        <v>61</v>
      </c>
      <c r="K31" s="31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</row>
    <row r="32" ht="14.25" customHeight="1">
      <c r="A32" s="27"/>
      <c r="B32" s="29"/>
      <c r="C32" s="27"/>
      <c r="D32" s="53" t="s">
        <v>62</v>
      </c>
      <c r="E32" s="53" t="s">
        <v>63</v>
      </c>
      <c r="F32" s="55">
        <f>ROUND(SUM(BE83:BE93),0)</f>
        <v>0</v>
      </c>
      <c r="G32" s="27"/>
      <c r="H32" s="27"/>
      <c r="I32" s="57">
        <v>0.21</v>
      </c>
      <c r="J32" s="55">
        <f>ROUND(ROUND((SUM(BE83:BE93)),0)*I32,0)</f>
        <v>0</v>
      </c>
      <c r="K32" s="31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</row>
    <row r="33" ht="14.25" customHeight="1">
      <c r="A33" s="27"/>
      <c r="B33" s="29"/>
      <c r="C33" s="27"/>
      <c r="D33" s="27"/>
      <c r="E33" s="53" t="s">
        <v>64</v>
      </c>
      <c r="F33" s="55">
        <f>ROUND(SUM(BF83:BF93),0)</f>
        <v>0</v>
      </c>
      <c r="G33" s="27"/>
      <c r="H33" s="27"/>
      <c r="I33" s="57">
        <v>0.15</v>
      </c>
      <c r="J33" s="55">
        <f>ROUND(ROUND((SUM(BF83:BF93)),0)*I33,0)</f>
        <v>0</v>
      </c>
      <c r="K33" s="31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</row>
    <row r="34" ht="14.25" hidden="1" customHeight="1">
      <c r="A34" s="27"/>
      <c r="B34" s="29"/>
      <c r="C34" s="27"/>
      <c r="D34" s="27"/>
      <c r="E34" s="53" t="s">
        <v>65</v>
      </c>
      <c r="F34" s="55">
        <f>ROUND(SUM(BG83:BG93),0)</f>
        <v>0</v>
      </c>
      <c r="G34" s="27"/>
      <c r="H34" s="27"/>
      <c r="I34" s="57">
        <v>0.21</v>
      </c>
      <c r="J34" s="55">
        <v>0.0</v>
      </c>
      <c r="K34" s="31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</row>
    <row r="35" ht="14.25" hidden="1" customHeight="1">
      <c r="A35" s="27"/>
      <c r="B35" s="29"/>
      <c r="C35" s="27"/>
      <c r="D35" s="27"/>
      <c r="E35" s="53" t="s">
        <v>66</v>
      </c>
      <c r="F35" s="55">
        <f>ROUND(SUM(BH83:BH93),0)</f>
        <v>0</v>
      </c>
      <c r="G35" s="27"/>
      <c r="H35" s="27"/>
      <c r="I35" s="57">
        <v>0.15</v>
      </c>
      <c r="J35" s="55">
        <v>0.0</v>
      </c>
      <c r="K35" s="31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ht="14.25" hidden="1" customHeight="1">
      <c r="A36" s="27"/>
      <c r="B36" s="29"/>
      <c r="C36" s="27"/>
      <c r="D36" s="27"/>
      <c r="E36" s="53" t="s">
        <v>67</v>
      </c>
      <c r="F36" s="55">
        <f>ROUND(SUM(BI83:BI93),0)</f>
        <v>0</v>
      </c>
      <c r="G36" s="27"/>
      <c r="H36" s="27"/>
      <c r="I36" s="57">
        <v>0.0</v>
      </c>
      <c r="J36" s="55">
        <v>0.0</v>
      </c>
      <c r="K36" s="31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6.75" customHeight="1">
      <c r="A37" s="27"/>
      <c r="B37" s="29"/>
      <c r="C37" s="27"/>
      <c r="D37" s="27"/>
      <c r="E37" s="27"/>
      <c r="F37" s="27"/>
      <c r="G37" s="27"/>
      <c r="H37" s="27"/>
      <c r="I37" s="27"/>
      <c r="J37" s="27"/>
      <c r="K37" s="31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</row>
    <row r="38" ht="24.75" customHeight="1">
      <c r="A38" s="27"/>
      <c r="B38" s="29"/>
      <c r="C38" s="60"/>
      <c r="D38" s="61" t="s">
        <v>68</v>
      </c>
      <c r="E38" s="62"/>
      <c r="F38" s="62"/>
      <c r="G38" s="63" t="s">
        <v>69</v>
      </c>
      <c r="H38" s="64" t="s">
        <v>70</v>
      </c>
      <c r="I38" s="62"/>
      <c r="J38" s="65">
        <f>SUM(J29:J36)</f>
        <v>0</v>
      </c>
      <c r="K38" s="6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</row>
    <row r="39" ht="14.25" customHeight="1">
      <c r="A39" s="27"/>
      <c r="B39" s="69"/>
      <c r="C39" s="70"/>
      <c r="D39" s="70"/>
      <c r="E39" s="70"/>
      <c r="F39" s="70"/>
      <c r="G39" s="70"/>
      <c r="H39" s="70"/>
      <c r="I39" s="70"/>
      <c r="J39" s="70"/>
      <c r="K39" s="72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</row>
    <row r="40" ht="13.5" customHeight="1">
      <c r="I40" s="11"/>
    </row>
    <row r="41" ht="13.5" customHeight="1">
      <c r="I41" s="11"/>
    </row>
    <row r="42" ht="13.5" customHeight="1">
      <c r="I42" s="11"/>
    </row>
    <row r="43" ht="6.75" customHeight="1">
      <c r="A43" s="27"/>
      <c r="B43" s="74"/>
      <c r="C43" s="76"/>
      <c r="D43" s="76"/>
      <c r="E43" s="76"/>
      <c r="F43" s="76"/>
      <c r="G43" s="76"/>
      <c r="H43" s="76"/>
      <c r="I43" s="76"/>
      <c r="J43" s="76"/>
      <c r="K43" s="78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</row>
    <row r="44" ht="36.75" customHeight="1">
      <c r="A44" s="27"/>
      <c r="B44" s="29"/>
      <c r="C44" s="18" t="s">
        <v>71</v>
      </c>
      <c r="D44" s="27"/>
      <c r="E44" s="27"/>
      <c r="F44" s="27"/>
      <c r="G44" s="27"/>
      <c r="H44" s="27"/>
      <c r="I44" s="27"/>
      <c r="J44" s="27"/>
      <c r="K44" s="31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</row>
    <row r="45" ht="6.75" customHeight="1">
      <c r="A45" s="27"/>
      <c r="B45" s="29"/>
      <c r="C45" s="27"/>
      <c r="D45" s="27"/>
      <c r="E45" s="27"/>
      <c r="F45" s="27"/>
      <c r="G45" s="27"/>
      <c r="H45" s="27"/>
      <c r="I45" s="27"/>
      <c r="J45" s="27"/>
      <c r="K45" s="31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</row>
    <row r="46" ht="14.25" customHeight="1">
      <c r="A46" s="27"/>
      <c r="B46" s="29"/>
      <c r="C46" s="21" t="s">
        <v>20</v>
      </c>
      <c r="D46" s="27"/>
      <c r="E46" s="27"/>
      <c r="F46" s="27"/>
      <c r="G46" s="27"/>
      <c r="H46" s="27"/>
      <c r="I46" s="27"/>
      <c r="J46" s="27"/>
      <c r="K46" s="31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</row>
    <row r="47" ht="16.5" customHeight="1">
      <c r="A47" s="27"/>
      <c r="B47" s="29"/>
      <c r="C47" s="27"/>
      <c r="D47" s="27"/>
      <c r="E47" s="24" t="str">
        <f>E7</f>
        <v>Přeložka kabelů podél koryta Rokytky, S - 142388</v>
      </c>
      <c r="I47" s="27"/>
      <c r="J47" s="27"/>
      <c r="K47" s="31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</row>
    <row r="48" ht="15.0" customHeight="1">
      <c r="B48" s="17"/>
      <c r="C48" s="21" t="s">
        <v>28</v>
      </c>
      <c r="D48" s="11"/>
      <c r="E48" s="11"/>
      <c r="F48" s="11"/>
      <c r="G48" s="11"/>
      <c r="H48" s="11"/>
      <c r="I48" s="11"/>
      <c r="J48" s="11"/>
      <c r="K48" s="19"/>
    </row>
    <row r="49" ht="16.5" customHeight="1">
      <c r="A49" s="27"/>
      <c r="B49" s="29"/>
      <c r="C49" s="27"/>
      <c r="D49" s="27"/>
      <c r="E49" s="24" t="s">
        <v>469</v>
      </c>
      <c r="I49" s="27"/>
      <c r="J49" s="27"/>
      <c r="K49" s="31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</row>
    <row r="50" ht="14.25" customHeight="1">
      <c r="A50" s="27"/>
      <c r="B50" s="29"/>
      <c r="C50" s="21" t="s">
        <v>37</v>
      </c>
      <c r="D50" s="27"/>
      <c r="E50" s="27"/>
      <c r="F50" s="27"/>
      <c r="G50" s="27"/>
      <c r="H50" s="27"/>
      <c r="I50" s="27"/>
      <c r="J50" s="27"/>
      <c r="K50" s="31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</row>
    <row r="51" ht="17.25" customHeight="1">
      <c r="A51" s="27"/>
      <c r="B51" s="29"/>
      <c r="C51" s="27"/>
      <c r="D51" s="27"/>
      <c r="E51" s="32" t="str">
        <f>E11</f>
        <v>962/OST - Ostatní náklady</v>
      </c>
      <c r="I51" s="27"/>
      <c r="J51" s="27"/>
      <c r="K51" s="31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</row>
    <row r="52" ht="6.75" customHeight="1">
      <c r="A52" s="27"/>
      <c r="B52" s="29"/>
      <c r="C52" s="27"/>
      <c r="D52" s="27"/>
      <c r="E52" s="27"/>
      <c r="F52" s="27"/>
      <c r="G52" s="27"/>
      <c r="H52" s="27"/>
      <c r="I52" s="27"/>
      <c r="J52" s="27"/>
      <c r="K52" s="31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</row>
    <row r="53" ht="18.0" customHeight="1">
      <c r="A53" s="27"/>
      <c r="B53" s="29"/>
      <c r="C53" s="21" t="s">
        <v>38</v>
      </c>
      <c r="D53" s="27"/>
      <c r="E53" s="27"/>
      <c r="F53" s="25" t="str">
        <f>F14</f>
        <v>Praha 9 - Kyje</v>
      </c>
      <c r="G53" s="27"/>
      <c r="H53" s="27"/>
      <c r="I53" s="21" t="s">
        <v>40</v>
      </c>
      <c r="J53" s="34" t="str">
        <f>IF(J14="","",J14)</f>
        <v>29. 8. 2018</v>
      </c>
      <c r="K53" s="31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</row>
    <row r="54" ht="6.75" customHeight="1">
      <c r="A54" s="27"/>
      <c r="B54" s="29"/>
      <c r="C54" s="27"/>
      <c r="D54" s="27"/>
      <c r="E54" s="27"/>
      <c r="F54" s="27"/>
      <c r="G54" s="27"/>
      <c r="H54" s="27"/>
      <c r="I54" s="27"/>
      <c r="J54" s="27"/>
      <c r="K54" s="31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</row>
    <row r="55" ht="15.0" customHeight="1">
      <c r="A55" s="27"/>
      <c r="B55" s="29"/>
      <c r="C55" s="21" t="s">
        <v>46</v>
      </c>
      <c r="D55" s="27"/>
      <c r="E55" s="27"/>
      <c r="F55" s="25" t="str">
        <f>E17</f>
        <v>Hlavní město Praha, Mariánské náměstí 2, 110 00 P1</v>
      </c>
      <c r="G55" s="27"/>
      <c r="H55" s="27"/>
      <c r="I55" s="21" t="s">
        <v>53</v>
      </c>
      <c r="J55" s="38" t="str">
        <f>E23</f>
        <v>VOLTCOM, spol. s r.o.</v>
      </c>
      <c r="K55" s="31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</row>
    <row r="56" ht="14.25" customHeight="1">
      <c r="A56" s="27"/>
      <c r="B56" s="29"/>
      <c r="C56" s="21" t="s">
        <v>51</v>
      </c>
      <c r="D56" s="27"/>
      <c r="E56" s="27"/>
      <c r="F56" s="25" t="str">
        <f>IF(E20="","",E20)</f>
        <v/>
      </c>
      <c r="G56" s="27"/>
      <c r="H56" s="27"/>
      <c r="I56" s="27"/>
      <c r="K56" s="31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</row>
    <row r="57" ht="9.75" customHeight="1">
      <c r="A57" s="27"/>
      <c r="B57" s="29"/>
      <c r="C57" s="27"/>
      <c r="D57" s="27"/>
      <c r="E57" s="27"/>
      <c r="F57" s="27"/>
      <c r="G57" s="27"/>
      <c r="H57" s="27"/>
      <c r="I57" s="27"/>
      <c r="J57" s="27"/>
      <c r="K57" s="31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</row>
    <row r="58" ht="29.25" customHeight="1">
      <c r="A58" s="27"/>
      <c r="B58" s="29"/>
      <c r="C58" s="84" t="s">
        <v>73</v>
      </c>
      <c r="D58" s="60"/>
      <c r="E58" s="60"/>
      <c r="F58" s="60"/>
      <c r="G58" s="60"/>
      <c r="H58" s="60"/>
      <c r="I58" s="60"/>
      <c r="J58" s="86" t="s">
        <v>74</v>
      </c>
      <c r="K58" s="7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</row>
    <row r="59" ht="9.75" customHeight="1">
      <c r="A59" s="27"/>
      <c r="B59" s="29"/>
      <c r="C59" s="27"/>
      <c r="D59" s="27"/>
      <c r="E59" s="27"/>
      <c r="F59" s="27"/>
      <c r="G59" s="27"/>
      <c r="H59" s="27"/>
      <c r="I59" s="27"/>
      <c r="J59" s="27"/>
      <c r="K59" s="31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</row>
    <row r="60" ht="29.25" customHeight="1">
      <c r="A60" s="27"/>
      <c r="B60" s="29"/>
      <c r="C60" s="87" t="s">
        <v>75</v>
      </c>
      <c r="D60" s="27"/>
      <c r="E60" s="27"/>
      <c r="F60" s="27"/>
      <c r="G60" s="27"/>
      <c r="H60" s="27"/>
      <c r="I60" s="27"/>
      <c r="J60" s="50">
        <f t="shared" ref="J60:J61" si="1">J83</f>
        <v>0</v>
      </c>
      <c r="K60" s="31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13" t="s">
        <v>76</v>
      </c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</row>
    <row r="61" ht="24.75" customHeight="1">
      <c r="A61" s="88"/>
      <c r="B61" s="89"/>
      <c r="C61" s="88"/>
      <c r="D61" s="90" t="s">
        <v>97</v>
      </c>
      <c r="E61" s="92"/>
      <c r="F61" s="92"/>
      <c r="G61" s="92"/>
      <c r="H61" s="92"/>
      <c r="I61" s="92"/>
      <c r="J61" s="94">
        <f t="shared" si="1"/>
        <v>0</v>
      </c>
      <c r="K61" s="96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</row>
    <row r="62" ht="21.75" customHeight="1">
      <c r="A62" s="27"/>
      <c r="B62" s="29"/>
      <c r="C62" s="27"/>
      <c r="D62" s="27"/>
      <c r="E62" s="27"/>
      <c r="F62" s="27"/>
      <c r="G62" s="27"/>
      <c r="H62" s="27"/>
      <c r="I62" s="27"/>
      <c r="J62" s="27"/>
      <c r="K62" s="31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ht="6.75" customHeight="1">
      <c r="A63" s="27"/>
      <c r="B63" s="69"/>
      <c r="C63" s="70"/>
      <c r="D63" s="70"/>
      <c r="E63" s="70"/>
      <c r="F63" s="70"/>
      <c r="G63" s="70"/>
      <c r="H63" s="70"/>
      <c r="I63" s="70"/>
      <c r="J63" s="70"/>
      <c r="K63" s="72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ht="13.5" customHeight="1">
      <c r="I64" s="11"/>
    </row>
    <row r="65" ht="13.5" customHeight="1">
      <c r="I65" s="11"/>
    </row>
    <row r="66" ht="13.5" customHeight="1">
      <c r="I66" s="11"/>
    </row>
    <row r="67" ht="6.75" customHeight="1">
      <c r="A67" s="27"/>
      <c r="B67" s="74"/>
      <c r="C67" s="76"/>
      <c r="D67" s="76"/>
      <c r="E67" s="76"/>
      <c r="F67" s="76"/>
      <c r="G67" s="76"/>
      <c r="H67" s="76"/>
      <c r="I67" s="76"/>
      <c r="J67" s="76"/>
      <c r="K67" s="76"/>
      <c r="L67" s="29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</row>
    <row r="68" ht="36.75" customHeight="1">
      <c r="A68" s="27"/>
      <c r="B68" s="29"/>
      <c r="C68" s="18" t="s">
        <v>103</v>
      </c>
      <c r="D68" s="27"/>
      <c r="E68" s="27"/>
      <c r="F68" s="27"/>
      <c r="G68" s="27"/>
      <c r="H68" s="27"/>
      <c r="I68" s="27"/>
      <c r="J68" s="27"/>
      <c r="K68" s="27"/>
      <c r="L68" s="29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</row>
    <row r="69" ht="6.75" customHeight="1">
      <c r="A69" s="27"/>
      <c r="B69" s="29"/>
      <c r="C69" s="27"/>
      <c r="D69" s="27"/>
      <c r="E69" s="27"/>
      <c r="F69" s="27"/>
      <c r="G69" s="27"/>
      <c r="H69" s="27"/>
      <c r="I69" s="27"/>
      <c r="J69" s="27"/>
      <c r="K69" s="27"/>
      <c r="L69" s="29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</row>
    <row r="70" ht="14.25" customHeight="1">
      <c r="A70" s="27"/>
      <c r="B70" s="29"/>
      <c r="C70" s="21" t="s">
        <v>20</v>
      </c>
      <c r="D70" s="27"/>
      <c r="E70" s="27"/>
      <c r="F70" s="27"/>
      <c r="G70" s="27"/>
      <c r="H70" s="27"/>
      <c r="I70" s="27"/>
      <c r="J70" s="27"/>
      <c r="K70" s="27"/>
      <c r="L70" s="29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</row>
    <row r="71" ht="16.5" customHeight="1">
      <c r="A71" s="27"/>
      <c r="B71" s="29"/>
      <c r="C71" s="27"/>
      <c r="D71" s="27"/>
      <c r="E71" s="24" t="str">
        <f>E7</f>
        <v>Přeložka kabelů podél koryta Rokytky, S - 142388</v>
      </c>
      <c r="I71" s="27"/>
      <c r="J71" s="27"/>
      <c r="K71" s="27"/>
      <c r="L71" s="29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</row>
    <row r="72" ht="15.0" customHeight="1">
      <c r="B72" s="17"/>
      <c r="C72" s="21" t="s">
        <v>28</v>
      </c>
      <c r="D72" s="11"/>
      <c r="E72" s="11"/>
      <c r="F72" s="11"/>
      <c r="G72" s="11"/>
      <c r="H72" s="11"/>
      <c r="I72" s="11"/>
      <c r="J72" s="11"/>
      <c r="K72" s="11"/>
      <c r="L72" s="17"/>
    </row>
    <row r="73" ht="16.5" customHeight="1">
      <c r="A73" s="27"/>
      <c r="B73" s="29"/>
      <c r="C73" s="27"/>
      <c r="D73" s="27"/>
      <c r="E73" s="24" t="s">
        <v>469</v>
      </c>
      <c r="I73" s="27"/>
      <c r="J73" s="27"/>
      <c r="K73" s="27"/>
      <c r="L73" s="29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</row>
    <row r="74" ht="14.25" customHeight="1">
      <c r="A74" s="27"/>
      <c r="B74" s="29"/>
      <c r="C74" s="21" t="s">
        <v>37</v>
      </c>
      <c r="D74" s="27"/>
      <c r="E74" s="27"/>
      <c r="F74" s="27"/>
      <c r="G74" s="27"/>
      <c r="H74" s="27"/>
      <c r="I74" s="27"/>
      <c r="J74" s="27"/>
      <c r="K74" s="27"/>
      <c r="L74" s="29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  <row r="75" ht="17.25" customHeight="1">
      <c r="A75" s="27"/>
      <c r="B75" s="29"/>
      <c r="C75" s="27"/>
      <c r="D75" s="27"/>
      <c r="E75" s="32" t="str">
        <f>E11</f>
        <v>962/OST - Ostatní náklady</v>
      </c>
      <c r="I75" s="27"/>
      <c r="J75" s="27"/>
      <c r="K75" s="27"/>
      <c r="L75" s="29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ht="6.75" customHeight="1">
      <c r="A76" s="27"/>
      <c r="B76" s="29"/>
      <c r="C76" s="27"/>
      <c r="D76" s="27"/>
      <c r="E76" s="27"/>
      <c r="F76" s="27"/>
      <c r="G76" s="27"/>
      <c r="H76" s="27"/>
      <c r="I76" s="27"/>
      <c r="J76" s="27"/>
      <c r="K76" s="27"/>
      <c r="L76" s="29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</row>
    <row r="77" ht="18.0" customHeight="1">
      <c r="A77" s="27"/>
      <c r="B77" s="29"/>
      <c r="C77" s="21" t="s">
        <v>38</v>
      </c>
      <c r="D77" s="27"/>
      <c r="E77" s="27"/>
      <c r="F77" s="25" t="str">
        <f>F14</f>
        <v>Praha 9 - Kyje</v>
      </c>
      <c r="G77" s="27"/>
      <c r="H77" s="27"/>
      <c r="I77" s="21" t="s">
        <v>40</v>
      </c>
      <c r="J77" s="34" t="str">
        <f>IF(J14="","",J14)</f>
        <v>29. 8. 2018</v>
      </c>
      <c r="K77" s="27"/>
      <c r="L77" s="29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</row>
    <row r="78" ht="6.75" customHeight="1">
      <c r="A78" s="27"/>
      <c r="B78" s="29"/>
      <c r="C78" s="27"/>
      <c r="D78" s="27"/>
      <c r="E78" s="27"/>
      <c r="F78" s="27"/>
      <c r="G78" s="27"/>
      <c r="H78" s="27"/>
      <c r="I78" s="27"/>
      <c r="J78" s="27"/>
      <c r="K78" s="27"/>
      <c r="L78" s="29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</row>
    <row r="79" ht="15.0" customHeight="1">
      <c r="A79" s="27"/>
      <c r="B79" s="29"/>
      <c r="C79" s="21" t="s">
        <v>46</v>
      </c>
      <c r="D79" s="27"/>
      <c r="E79" s="27"/>
      <c r="F79" s="25" t="str">
        <f>E17</f>
        <v>Hlavní město Praha, Mariánské náměstí 2, 110 00 P1</v>
      </c>
      <c r="G79" s="27"/>
      <c r="H79" s="27"/>
      <c r="I79" s="21" t="s">
        <v>53</v>
      </c>
      <c r="J79" s="25" t="str">
        <f>E23</f>
        <v>VOLTCOM, spol. s r.o.</v>
      </c>
      <c r="K79" s="27"/>
      <c r="L79" s="29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</row>
    <row r="80" ht="14.25" customHeight="1">
      <c r="A80" s="27"/>
      <c r="B80" s="29"/>
      <c r="C80" s="21" t="s">
        <v>51</v>
      </c>
      <c r="D80" s="27"/>
      <c r="E80" s="27"/>
      <c r="F80" s="25" t="str">
        <f>IF(E20="","",E20)</f>
        <v/>
      </c>
      <c r="G80" s="27"/>
      <c r="H80" s="27"/>
      <c r="I80" s="27"/>
      <c r="J80" s="27"/>
      <c r="K80" s="27"/>
      <c r="L80" s="29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</row>
    <row r="81" ht="9.75" customHeight="1">
      <c r="A81" s="27"/>
      <c r="B81" s="29"/>
      <c r="C81" s="27"/>
      <c r="D81" s="27"/>
      <c r="E81" s="27"/>
      <c r="F81" s="27"/>
      <c r="G81" s="27"/>
      <c r="H81" s="27"/>
      <c r="I81" s="27"/>
      <c r="J81" s="27"/>
      <c r="K81" s="27"/>
      <c r="L81" s="29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</row>
    <row r="82" ht="29.25" customHeight="1">
      <c r="A82" s="130"/>
      <c r="B82" s="132"/>
      <c r="C82" s="134" t="s">
        <v>113</v>
      </c>
      <c r="D82" s="135" t="s">
        <v>84</v>
      </c>
      <c r="E82" s="135" t="s">
        <v>79</v>
      </c>
      <c r="F82" s="135" t="s">
        <v>114</v>
      </c>
      <c r="G82" s="135" t="s">
        <v>115</v>
      </c>
      <c r="H82" s="135" t="s">
        <v>116</v>
      </c>
      <c r="I82" s="135" t="s">
        <v>117</v>
      </c>
      <c r="J82" s="135" t="s">
        <v>74</v>
      </c>
      <c r="K82" s="136" t="s">
        <v>118</v>
      </c>
      <c r="L82" s="132"/>
      <c r="M82" s="109" t="s">
        <v>119</v>
      </c>
      <c r="N82" s="110" t="s">
        <v>62</v>
      </c>
      <c r="O82" s="110" t="s">
        <v>120</v>
      </c>
      <c r="P82" s="110" t="s">
        <v>121</v>
      </c>
      <c r="Q82" s="110" t="s">
        <v>122</v>
      </c>
      <c r="R82" s="110" t="s">
        <v>123</v>
      </c>
      <c r="S82" s="110" t="s">
        <v>124</v>
      </c>
      <c r="T82" s="111" t="s">
        <v>125</v>
      </c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</row>
    <row r="83" ht="29.25" customHeight="1">
      <c r="A83" s="27"/>
      <c r="B83" s="29"/>
      <c r="C83" s="87" t="s">
        <v>75</v>
      </c>
      <c r="D83" s="27"/>
      <c r="E83" s="27"/>
      <c r="F83" s="27"/>
      <c r="G83" s="27"/>
      <c r="H83" s="27"/>
      <c r="I83" s="27"/>
      <c r="J83" s="139">
        <f t="shared" ref="J83:J84" si="2">BK83</f>
        <v>0</v>
      </c>
      <c r="K83" s="27"/>
      <c r="L83" s="29"/>
      <c r="M83" s="112"/>
      <c r="N83" s="45"/>
      <c r="O83" s="45"/>
      <c r="P83" s="142">
        <f>P84</f>
        <v>0</v>
      </c>
      <c r="Q83" s="45"/>
      <c r="R83" s="142">
        <f>R84</f>
        <v>0</v>
      </c>
      <c r="S83" s="45"/>
      <c r="T83" s="144">
        <f>T84</f>
        <v>0</v>
      </c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13" t="s">
        <v>105</v>
      </c>
      <c r="AU83" s="13" t="s">
        <v>76</v>
      </c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147">
        <f>BK84</f>
        <v>0</v>
      </c>
      <c r="BL83" s="27"/>
      <c r="BM83" s="27"/>
      <c r="BN83" s="27"/>
      <c r="BO83" s="27"/>
      <c r="BP83" s="27"/>
      <c r="BQ83" s="27"/>
      <c r="BR83" s="27"/>
    </row>
    <row r="84" ht="36.75" customHeight="1">
      <c r="A84" s="149"/>
      <c r="B84" s="151"/>
      <c r="C84" s="149"/>
      <c r="D84" s="152" t="s">
        <v>105</v>
      </c>
      <c r="E84" s="154" t="s">
        <v>180</v>
      </c>
      <c r="F84" s="154" t="s">
        <v>181</v>
      </c>
      <c r="G84" s="149"/>
      <c r="H84" s="149"/>
      <c r="I84" s="149"/>
      <c r="J84" s="155">
        <f t="shared" si="2"/>
        <v>0</v>
      </c>
      <c r="K84" s="149"/>
      <c r="L84" s="151"/>
      <c r="M84" s="156"/>
      <c r="N84" s="149"/>
      <c r="O84" s="149"/>
      <c r="P84" s="158">
        <f>SUM(P85:P93)</f>
        <v>0</v>
      </c>
      <c r="Q84" s="149"/>
      <c r="R84" s="158">
        <f>SUM(R85:R93)</f>
        <v>0</v>
      </c>
      <c r="S84" s="149"/>
      <c r="T84" s="160">
        <f>SUM(T85:T93)</f>
        <v>0</v>
      </c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52" t="s">
        <v>175</v>
      </c>
      <c r="AS84" s="149"/>
      <c r="AT84" s="162" t="s">
        <v>105</v>
      </c>
      <c r="AU84" s="162" t="s">
        <v>106</v>
      </c>
      <c r="AV84" s="149"/>
      <c r="AW84" s="149"/>
      <c r="AX84" s="149"/>
      <c r="AY84" s="152" t="s">
        <v>134</v>
      </c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63">
        <f>SUM(BK85:BK93)</f>
        <v>0</v>
      </c>
      <c r="BL84" s="149"/>
      <c r="BM84" s="149"/>
      <c r="BN84" s="149"/>
      <c r="BO84" s="149"/>
      <c r="BP84" s="149"/>
      <c r="BQ84" s="149"/>
      <c r="BR84" s="149"/>
    </row>
    <row r="85" ht="16.5" customHeight="1">
      <c r="A85" s="27"/>
      <c r="B85" s="29"/>
      <c r="C85" s="166" t="s">
        <v>21</v>
      </c>
      <c r="D85" s="166" t="s">
        <v>141</v>
      </c>
      <c r="E85" s="167" t="s">
        <v>826</v>
      </c>
      <c r="F85" s="168" t="s">
        <v>827</v>
      </c>
      <c r="G85" s="169" t="s">
        <v>165</v>
      </c>
      <c r="H85" s="170">
        <v>1.0</v>
      </c>
      <c r="I85" s="171"/>
      <c r="J85" s="172">
        <f t="shared" ref="J85:J93" si="3">ROUND(I85*H85,0)</f>
        <v>0</v>
      </c>
      <c r="K85" s="168" t="s">
        <v>149</v>
      </c>
      <c r="L85" s="29"/>
      <c r="M85" s="173" t="s">
        <v>34</v>
      </c>
      <c r="N85" s="174" t="s">
        <v>63</v>
      </c>
      <c r="O85" s="27"/>
      <c r="P85" s="175">
        <f t="shared" ref="P85:P93" si="4">O85*H85</f>
        <v>0</v>
      </c>
      <c r="Q85" s="175">
        <v>0.0</v>
      </c>
      <c r="R85" s="175">
        <f t="shared" ref="R85:R93" si="5">Q85*H85</f>
        <v>0</v>
      </c>
      <c r="S85" s="175">
        <v>0.0</v>
      </c>
      <c r="T85" s="176">
        <f t="shared" ref="T85:T93" si="6">S85*H85</f>
        <v>0</v>
      </c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13" t="s">
        <v>167</v>
      </c>
      <c r="AS85" s="27"/>
      <c r="AT85" s="13" t="s">
        <v>141</v>
      </c>
      <c r="AU85" s="13" t="s">
        <v>21</v>
      </c>
      <c r="AV85" s="27"/>
      <c r="AW85" s="27"/>
      <c r="AX85" s="27"/>
      <c r="AY85" s="13" t="s">
        <v>134</v>
      </c>
      <c r="AZ85" s="27"/>
      <c r="BA85" s="27"/>
      <c r="BB85" s="27"/>
      <c r="BC85" s="27"/>
      <c r="BD85" s="27"/>
      <c r="BE85" s="177">
        <f t="shared" ref="BE85:BE93" si="7">IF(N85="základní",J85,0)</f>
        <v>0</v>
      </c>
      <c r="BF85" s="177">
        <f t="shared" ref="BF85:BF93" si="8">IF(N85="snížená",J85,0)</f>
        <v>0</v>
      </c>
      <c r="BG85" s="177">
        <f t="shared" ref="BG85:BG93" si="9">IF(N85="zákl. přenesená",J85,0)</f>
        <v>0</v>
      </c>
      <c r="BH85" s="177">
        <f t="shared" ref="BH85:BH93" si="10">IF(N85="sníž. přenesená",J85,0)</f>
        <v>0</v>
      </c>
      <c r="BI85" s="177">
        <f t="shared" ref="BI85:BI93" si="11">IF(N85="nulová",J85,0)</f>
        <v>0</v>
      </c>
      <c r="BJ85" s="13" t="s">
        <v>21</v>
      </c>
      <c r="BK85" s="177">
        <f t="shared" ref="BK85:BK93" si="12">ROUND(I85*H85,0)</f>
        <v>0</v>
      </c>
      <c r="BL85" s="13" t="s">
        <v>167</v>
      </c>
      <c r="BM85" s="13" t="s">
        <v>828</v>
      </c>
      <c r="BN85" s="27"/>
      <c r="BO85" s="27"/>
      <c r="BP85" s="27"/>
      <c r="BQ85" s="27"/>
      <c r="BR85" s="27"/>
    </row>
    <row r="86" ht="16.5" customHeight="1">
      <c r="A86" s="27"/>
      <c r="B86" s="29"/>
      <c r="C86" s="166" t="s">
        <v>17</v>
      </c>
      <c r="D86" s="166" t="s">
        <v>141</v>
      </c>
      <c r="E86" s="167" t="s">
        <v>829</v>
      </c>
      <c r="F86" s="168" t="s">
        <v>830</v>
      </c>
      <c r="G86" s="169" t="s">
        <v>165</v>
      </c>
      <c r="H86" s="170">
        <v>2.0</v>
      </c>
      <c r="I86" s="171"/>
      <c r="J86" s="172">
        <f t="shared" si="3"/>
        <v>0</v>
      </c>
      <c r="K86" s="168" t="s">
        <v>34</v>
      </c>
      <c r="L86" s="29"/>
      <c r="M86" s="173" t="s">
        <v>34</v>
      </c>
      <c r="N86" s="174" t="s">
        <v>63</v>
      </c>
      <c r="O86" s="27"/>
      <c r="P86" s="175">
        <f t="shared" si="4"/>
        <v>0</v>
      </c>
      <c r="Q86" s="175">
        <v>0.0</v>
      </c>
      <c r="R86" s="175">
        <f t="shared" si="5"/>
        <v>0</v>
      </c>
      <c r="S86" s="175">
        <v>0.0</v>
      </c>
      <c r="T86" s="176">
        <f t="shared" si="6"/>
        <v>0</v>
      </c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13" t="s">
        <v>175</v>
      </c>
      <c r="AS86" s="27"/>
      <c r="AT86" s="13" t="s">
        <v>141</v>
      </c>
      <c r="AU86" s="13" t="s">
        <v>21</v>
      </c>
      <c r="AV86" s="27"/>
      <c r="AW86" s="27"/>
      <c r="AX86" s="27"/>
      <c r="AY86" s="13" t="s">
        <v>134</v>
      </c>
      <c r="AZ86" s="27"/>
      <c r="BA86" s="27"/>
      <c r="BB86" s="27"/>
      <c r="BC86" s="27"/>
      <c r="BD86" s="27"/>
      <c r="BE86" s="177">
        <f t="shared" si="7"/>
        <v>0</v>
      </c>
      <c r="BF86" s="177">
        <f t="shared" si="8"/>
        <v>0</v>
      </c>
      <c r="BG86" s="177">
        <f t="shared" si="9"/>
        <v>0</v>
      </c>
      <c r="BH86" s="177">
        <f t="shared" si="10"/>
        <v>0</v>
      </c>
      <c r="BI86" s="177">
        <f t="shared" si="11"/>
        <v>0</v>
      </c>
      <c r="BJ86" s="13" t="s">
        <v>21</v>
      </c>
      <c r="BK86" s="177">
        <f t="shared" si="12"/>
        <v>0</v>
      </c>
      <c r="BL86" s="13" t="s">
        <v>175</v>
      </c>
      <c r="BM86" s="13" t="s">
        <v>831</v>
      </c>
      <c r="BN86" s="27"/>
      <c r="BO86" s="27"/>
      <c r="BP86" s="27"/>
      <c r="BQ86" s="27"/>
      <c r="BR86" s="27"/>
    </row>
    <row r="87" ht="16.5" customHeight="1">
      <c r="A87" s="27"/>
      <c r="B87" s="29"/>
      <c r="C87" s="166" t="s">
        <v>133</v>
      </c>
      <c r="D87" s="166" t="s">
        <v>141</v>
      </c>
      <c r="E87" s="167" t="s">
        <v>832</v>
      </c>
      <c r="F87" s="168" t="s">
        <v>833</v>
      </c>
      <c r="G87" s="169" t="s">
        <v>165</v>
      </c>
      <c r="H87" s="170">
        <v>1.0</v>
      </c>
      <c r="I87" s="171"/>
      <c r="J87" s="172">
        <f t="shared" si="3"/>
        <v>0</v>
      </c>
      <c r="K87" s="168" t="s">
        <v>34</v>
      </c>
      <c r="L87" s="29"/>
      <c r="M87" s="173" t="s">
        <v>34</v>
      </c>
      <c r="N87" s="174" t="s">
        <v>63</v>
      </c>
      <c r="O87" s="27"/>
      <c r="P87" s="175">
        <f t="shared" si="4"/>
        <v>0</v>
      </c>
      <c r="Q87" s="175">
        <v>0.0</v>
      </c>
      <c r="R87" s="175">
        <f t="shared" si="5"/>
        <v>0</v>
      </c>
      <c r="S87" s="175">
        <v>0.0</v>
      </c>
      <c r="T87" s="176">
        <f t="shared" si="6"/>
        <v>0</v>
      </c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13" t="s">
        <v>175</v>
      </c>
      <c r="AS87" s="27"/>
      <c r="AT87" s="13" t="s">
        <v>141</v>
      </c>
      <c r="AU87" s="13" t="s">
        <v>21</v>
      </c>
      <c r="AV87" s="27"/>
      <c r="AW87" s="27"/>
      <c r="AX87" s="27"/>
      <c r="AY87" s="13" t="s">
        <v>134</v>
      </c>
      <c r="AZ87" s="27"/>
      <c r="BA87" s="27"/>
      <c r="BB87" s="27"/>
      <c r="BC87" s="27"/>
      <c r="BD87" s="27"/>
      <c r="BE87" s="177">
        <f t="shared" si="7"/>
        <v>0</v>
      </c>
      <c r="BF87" s="177">
        <f t="shared" si="8"/>
        <v>0</v>
      </c>
      <c r="BG87" s="177">
        <f t="shared" si="9"/>
        <v>0</v>
      </c>
      <c r="BH87" s="177">
        <f t="shared" si="10"/>
        <v>0</v>
      </c>
      <c r="BI87" s="177">
        <f t="shared" si="11"/>
        <v>0</v>
      </c>
      <c r="BJ87" s="13" t="s">
        <v>21</v>
      </c>
      <c r="BK87" s="177">
        <f t="shared" si="12"/>
        <v>0</v>
      </c>
      <c r="BL87" s="13" t="s">
        <v>175</v>
      </c>
      <c r="BM87" s="13" t="s">
        <v>834</v>
      </c>
      <c r="BN87" s="27"/>
      <c r="BO87" s="27"/>
      <c r="BP87" s="27"/>
      <c r="BQ87" s="27"/>
      <c r="BR87" s="27"/>
    </row>
    <row r="88" ht="16.5" customHeight="1">
      <c r="A88" s="27"/>
      <c r="B88" s="29"/>
      <c r="C88" s="166" t="s">
        <v>175</v>
      </c>
      <c r="D88" s="166" t="s">
        <v>141</v>
      </c>
      <c r="E88" s="167" t="s">
        <v>835</v>
      </c>
      <c r="F88" s="168" t="s">
        <v>836</v>
      </c>
      <c r="G88" s="169" t="s">
        <v>165</v>
      </c>
      <c r="H88" s="170">
        <v>1.0</v>
      </c>
      <c r="I88" s="171"/>
      <c r="J88" s="172">
        <f t="shared" si="3"/>
        <v>0</v>
      </c>
      <c r="K88" s="168" t="s">
        <v>34</v>
      </c>
      <c r="L88" s="29"/>
      <c r="M88" s="173" t="s">
        <v>34</v>
      </c>
      <c r="N88" s="174" t="s">
        <v>63</v>
      </c>
      <c r="O88" s="27"/>
      <c r="P88" s="175">
        <f t="shared" si="4"/>
        <v>0</v>
      </c>
      <c r="Q88" s="175">
        <v>0.0</v>
      </c>
      <c r="R88" s="175">
        <f t="shared" si="5"/>
        <v>0</v>
      </c>
      <c r="S88" s="175">
        <v>0.0</v>
      </c>
      <c r="T88" s="176">
        <f t="shared" si="6"/>
        <v>0</v>
      </c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13" t="s">
        <v>175</v>
      </c>
      <c r="AS88" s="27"/>
      <c r="AT88" s="13" t="s">
        <v>141</v>
      </c>
      <c r="AU88" s="13" t="s">
        <v>21</v>
      </c>
      <c r="AV88" s="27"/>
      <c r="AW88" s="27"/>
      <c r="AX88" s="27"/>
      <c r="AY88" s="13" t="s">
        <v>134</v>
      </c>
      <c r="AZ88" s="27"/>
      <c r="BA88" s="27"/>
      <c r="BB88" s="27"/>
      <c r="BC88" s="27"/>
      <c r="BD88" s="27"/>
      <c r="BE88" s="177">
        <f t="shared" si="7"/>
        <v>0</v>
      </c>
      <c r="BF88" s="177">
        <f t="shared" si="8"/>
        <v>0</v>
      </c>
      <c r="BG88" s="177">
        <f t="shared" si="9"/>
        <v>0</v>
      </c>
      <c r="BH88" s="177">
        <f t="shared" si="10"/>
        <v>0</v>
      </c>
      <c r="BI88" s="177">
        <f t="shared" si="11"/>
        <v>0</v>
      </c>
      <c r="BJ88" s="13" t="s">
        <v>21</v>
      </c>
      <c r="BK88" s="177">
        <f t="shared" si="12"/>
        <v>0</v>
      </c>
      <c r="BL88" s="13" t="s">
        <v>175</v>
      </c>
      <c r="BM88" s="13" t="s">
        <v>837</v>
      </c>
      <c r="BN88" s="27"/>
      <c r="BO88" s="27"/>
      <c r="BP88" s="27"/>
      <c r="BQ88" s="27"/>
      <c r="BR88" s="27"/>
    </row>
    <row r="89" ht="16.5" customHeight="1">
      <c r="A89" s="27"/>
      <c r="B89" s="29"/>
      <c r="C89" s="166" t="s">
        <v>183</v>
      </c>
      <c r="D89" s="166" t="s">
        <v>141</v>
      </c>
      <c r="E89" s="167" t="s">
        <v>163</v>
      </c>
      <c r="F89" s="168" t="s">
        <v>164</v>
      </c>
      <c r="G89" s="169" t="s">
        <v>165</v>
      </c>
      <c r="H89" s="170">
        <v>1.0</v>
      </c>
      <c r="I89" s="171"/>
      <c r="J89" s="172">
        <f t="shared" si="3"/>
        <v>0</v>
      </c>
      <c r="K89" s="168" t="s">
        <v>149</v>
      </c>
      <c r="L89" s="29"/>
      <c r="M89" s="173" t="s">
        <v>34</v>
      </c>
      <c r="N89" s="174" t="s">
        <v>63</v>
      </c>
      <c r="O89" s="27"/>
      <c r="P89" s="175">
        <f t="shared" si="4"/>
        <v>0</v>
      </c>
      <c r="Q89" s="175">
        <v>0.0</v>
      </c>
      <c r="R89" s="175">
        <f t="shared" si="5"/>
        <v>0</v>
      </c>
      <c r="S89" s="175">
        <v>0.0</v>
      </c>
      <c r="T89" s="176">
        <f t="shared" si="6"/>
        <v>0</v>
      </c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13" t="s">
        <v>167</v>
      </c>
      <c r="AS89" s="27"/>
      <c r="AT89" s="13" t="s">
        <v>141</v>
      </c>
      <c r="AU89" s="13" t="s">
        <v>21</v>
      </c>
      <c r="AV89" s="27"/>
      <c r="AW89" s="27"/>
      <c r="AX89" s="27"/>
      <c r="AY89" s="13" t="s">
        <v>134</v>
      </c>
      <c r="AZ89" s="27"/>
      <c r="BA89" s="27"/>
      <c r="BB89" s="27"/>
      <c r="BC89" s="27"/>
      <c r="BD89" s="27"/>
      <c r="BE89" s="177">
        <f t="shared" si="7"/>
        <v>0</v>
      </c>
      <c r="BF89" s="177">
        <f t="shared" si="8"/>
        <v>0</v>
      </c>
      <c r="BG89" s="177">
        <f t="shared" si="9"/>
        <v>0</v>
      </c>
      <c r="BH89" s="177">
        <f t="shared" si="10"/>
        <v>0</v>
      </c>
      <c r="BI89" s="177">
        <f t="shared" si="11"/>
        <v>0</v>
      </c>
      <c r="BJ89" s="13" t="s">
        <v>21</v>
      </c>
      <c r="BK89" s="177">
        <f t="shared" si="12"/>
        <v>0</v>
      </c>
      <c r="BL89" s="13" t="s">
        <v>167</v>
      </c>
      <c r="BM89" s="13" t="s">
        <v>838</v>
      </c>
      <c r="BN89" s="27"/>
      <c r="BO89" s="27"/>
      <c r="BP89" s="27"/>
      <c r="BQ89" s="27"/>
      <c r="BR89" s="27"/>
    </row>
    <row r="90" ht="16.5" customHeight="1">
      <c r="A90" s="27"/>
      <c r="B90" s="29"/>
      <c r="C90" s="166" t="s">
        <v>192</v>
      </c>
      <c r="D90" s="166" t="s">
        <v>141</v>
      </c>
      <c r="E90" s="167" t="s">
        <v>206</v>
      </c>
      <c r="F90" s="168" t="s">
        <v>207</v>
      </c>
      <c r="G90" s="169" t="s">
        <v>196</v>
      </c>
      <c r="H90" s="170">
        <v>0.6</v>
      </c>
      <c r="I90" s="171"/>
      <c r="J90" s="172">
        <f t="shared" si="3"/>
        <v>0</v>
      </c>
      <c r="K90" s="168" t="s">
        <v>149</v>
      </c>
      <c r="L90" s="29"/>
      <c r="M90" s="173" t="s">
        <v>34</v>
      </c>
      <c r="N90" s="174" t="s">
        <v>63</v>
      </c>
      <c r="O90" s="27"/>
      <c r="P90" s="175">
        <f t="shared" si="4"/>
        <v>0</v>
      </c>
      <c r="Q90" s="175">
        <v>0.0</v>
      </c>
      <c r="R90" s="175">
        <f t="shared" si="5"/>
        <v>0</v>
      </c>
      <c r="S90" s="175">
        <v>0.0</v>
      </c>
      <c r="T90" s="176">
        <f t="shared" si="6"/>
        <v>0</v>
      </c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13" t="s">
        <v>167</v>
      </c>
      <c r="AS90" s="27"/>
      <c r="AT90" s="13" t="s">
        <v>141</v>
      </c>
      <c r="AU90" s="13" t="s">
        <v>21</v>
      </c>
      <c r="AV90" s="27"/>
      <c r="AW90" s="27"/>
      <c r="AX90" s="27"/>
      <c r="AY90" s="13" t="s">
        <v>134</v>
      </c>
      <c r="AZ90" s="27"/>
      <c r="BA90" s="27"/>
      <c r="BB90" s="27"/>
      <c r="BC90" s="27"/>
      <c r="BD90" s="27"/>
      <c r="BE90" s="177">
        <f t="shared" si="7"/>
        <v>0</v>
      </c>
      <c r="BF90" s="177">
        <f t="shared" si="8"/>
        <v>0</v>
      </c>
      <c r="BG90" s="177">
        <f t="shared" si="9"/>
        <v>0</v>
      </c>
      <c r="BH90" s="177">
        <f t="shared" si="10"/>
        <v>0</v>
      </c>
      <c r="BI90" s="177">
        <f t="shared" si="11"/>
        <v>0</v>
      </c>
      <c r="BJ90" s="13" t="s">
        <v>21</v>
      </c>
      <c r="BK90" s="177">
        <f t="shared" si="12"/>
        <v>0</v>
      </c>
      <c r="BL90" s="13" t="s">
        <v>167</v>
      </c>
      <c r="BM90" s="13" t="s">
        <v>839</v>
      </c>
      <c r="BN90" s="27"/>
      <c r="BO90" s="27"/>
      <c r="BP90" s="27"/>
      <c r="BQ90" s="27"/>
      <c r="BR90" s="27"/>
    </row>
    <row r="91" ht="16.5" customHeight="1">
      <c r="A91" s="27"/>
      <c r="B91" s="29"/>
      <c r="C91" s="166" t="s">
        <v>199</v>
      </c>
      <c r="D91" s="166" t="s">
        <v>141</v>
      </c>
      <c r="E91" s="167" t="s">
        <v>194</v>
      </c>
      <c r="F91" s="168" t="s">
        <v>195</v>
      </c>
      <c r="G91" s="169" t="s">
        <v>196</v>
      </c>
      <c r="H91" s="170">
        <v>0.6</v>
      </c>
      <c r="I91" s="171"/>
      <c r="J91" s="172">
        <f t="shared" si="3"/>
        <v>0</v>
      </c>
      <c r="K91" s="168" t="s">
        <v>149</v>
      </c>
      <c r="L91" s="29"/>
      <c r="M91" s="173" t="s">
        <v>34</v>
      </c>
      <c r="N91" s="174" t="s">
        <v>63</v>
      </c>
      <c r="O91" s="27"/>
      <c r="P91" s="175">
        <f t="shared" si="4"/>
        <v>0</v>
      </c>
      <c r="Q91" s="175">
        <v>0.0</v>
      </c>
      <c r="R91" s="175">
        <f t="shared" si="5"/>
        <v>0</v>
      </c>
      <c r="S91" s="175">
        <v>0.0</v>
      </c>
      <c r="T91" s="176">
        <f t="shared" si="6"/>
        <v>0</v>
      </c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13" t="s">
        <v>167</v>
      </c>
      <c r="AS91" s="27"/>
      <c r="AT91" s="13" t="s">
        <v>141</v>
      </c>
      <c r="AU91" s="13" t="s">
        <v>21</v>
      </c>
      <c r="AV91" s="27"/>
      <c r="AW91" s="27"/>
      <c r="AX91" s="27"/>
      <c r="AY91" s="13" t="s">
        <v>134</v>
      </c>
      <c r="AZ91" s="27"/>
      <c r="BA91" s="27"/>
      <c r="BB91" s="27"/>
      <c r="BC91" s="27"/>
      <c r="BD91" s="27"/>
      <c r="BE91" s="177">
        <f t="shared" si="7"/>
        <v>0</v>
      </c>
      <c r="BF91" s="177">
        <f t="shared" si="8"/>
        <v>0</v>
      </c>
      <c r="BG91" s="177">
        <f t="shared" si="9"/>
        <v>0</v>
      </c>
      <c r="BH91" s="177">
        <f t="shared" si="10"/>
        <v>0</v>
      </c>
      <c r="BI91" s="177">
        <f t="shared" si="11"/>
        <v>0</v>
      </c>
      <c r="BJ91" s="13" t="s">
        <v>21</v>
      </c>
      <c r="BK91" s="177">
        <f t="shared" si="12"/>
        <v>0</v>
      </c>
      <c r="BL91" s="13" t="s">
        <v>167</v>
      </c>
      <c r="BM91" s="13" t="s">
        <v>840</v>
      </c>
      <c r="BN91" s="27"/>
      <c r="BO91" s="27"/>
      <c r="BP91" s="27"/>
      <c r="BQ91" s="27"/>
      <c r="BR91" s="27"/>
    </row>
    <row r="92" ht="16.5" customHeight="1">
      <c r="A92" s="27"/>
      <c r="B92" s="29"/>
      <c r="C92" s="166" t="s">
        <v>205</v>
      </c>
      <c r="D92" s="166" t="s">
        <v>141</v>
      </c>
      <c r="E92" s="167" t="s">
        <v>233</v>
      </c>
      <c r="F92" s="168" t="s">
        <v>482</v>
      </c>
      <c r="G92" s="169" t="s">
        <v>165</v>
      </c>
      <c r="H92" s="170">
        <v>1.0</v>
      </c>
      <c r="I92" s="171"/>
      <c r="J92" s="172">
        <f t="shared" si="3"/>
        <v>0</v>
      </c>
      <c r="K92" s="168" t="s">
        <v>34</v>
      </c>
      <c r="L92" s="29"/>
      <c r="M92" s="173" t="s">
        <v>34</v>
      </c>
      <c r="N92" s="174" t="s">
        <v>63</v>
      </c>
      <c r="O92" s="27"/>
      <c r="P92" s="175">
        <f t="shared" si="4"/>
        <v>0</v>
      </c>
      <c r="Q92" s="175">
        <v>0.0</v>
      </c>
      <c r="R92" s="175">
        <f t="shared" si="5"/>
        <v>0</v>
      </c>
      <c r="S92" s="175">
        <v>0.0</v>
      </c>
      <c r="T92" s="176">
        <f t="shared" si="6"/>
        <v>0</v>
      </c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13" t="s">
        <v>175</v>
      </c>
      <c r="AS92" s="27"/>
      <c r="AT92" s="13" t="s">
        <v>141</v>
      </c>
      <c r="AU92" s="13" t="s">
        <v>21</v>
      </c>
      <c r="AV92" s="27"/>
      <c r="AW92" s="27"/>
      <c r="AX92" s="27"/>
      <c r="AY92" s="13" t="s">
        <v>134</v>
      </c>
      <c r="AZ92" s="27"/>
      <c r="BA92" s="27"/>
      <c r="BB92" s="27"/>
      <c r="BC92" s="27"/>
      <c r="BD92" s="27"/>
      <c r="BE92" s="177">
        <f t="shared" si="7"/>
        <v>0</v>
      </c>
      <c r="BF92" s="177">
        <f t="shared" si="8"/>
        <v>0</v>
      </c>
      <c r="BG92" s="177">
        <f t="shared" si="9"/>
        <v>0</v>
      </c>
      <c r="BH92" s="177">
        <f t="shared" si="10"/>
        <v>0</v>
      </c>
      <c r="BI92" s="177">
        <f t="shared" si="11"/>
        <v>0</v>
      </c>
      <c r="BJ92" s="13" t="s">
        <v>21</v>
      </c>
      <c r="BK92" s="177">
        <f t="shared" si="12"/>
        <v>0</v>
      </c>
      <c r="BL92" s="13" t="s">
        <v>175</v>
      </c>
      <c r="BM92" s="13" t="s">
        <v>841</v>
      </c>
      <c r="BN92" s="27"/>
      <c r="BO92" s="27"/>
      <c r="BP92" s="27"/>
      <c r="BQ92" s="27"/>
      <c r="BR92" s="27"/>
    </row>
    <row r="93" ht="16.5" customHeight="1">
      <c r="A93" s="27"/>
      <c r="B93" s="29"/>
      <c r="C93" s="166" t="s">
        <v>211</v>
      </c>
      <c r="D93" s="166" t="s">
        <v>141</v>
      </c>
      <c r="E93" s="167" t="s">
        <v>219</v>
      </c>
      <c r="F93" s="168" t="s">
        <v>220</v>
      </c>
      <c r="G93" s="169" t="s">
        <v>165</v>
      </c>
      <c r="H93" s="170">
        <v>1.0</v>
      </c>
      <c r="I93" s="171"/>
      <c r="J93" s="172">
        <f t="shared" si="3"/>
        <v>0</v>
      </c>
      <c r="K93" s="168" t="s">
        <v>34</v>
      </c>
      <c r="L93" s="29"/>
      <c r="M93" s="173" t="s">
        <v>34</v>
      </c>
      <c r="N93" s="195" t="s">
        <v>63</v>
      </c>
      <c r="O93" s="196"/>
      <c r="P93" s="197">
        <f t="shared" si="4"/>
        <v>0</v>
      </c>
      <c r="Q93" s="197">
        <v>0.0</v>
      </c>
      <c r="R93" s="197">
        <f t="shared" si="5"/>
        <v>0</v>
      </c>
      <c r="S93" s="197">
        <v>0.0</v>
      </c>
      <c r="T93" s="198">
        <f t="shared" si="6"/>
        <v>0</v>
      </c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13" t="s">
        <v>175</v>
      </c>
      <c r="AS93" s="27"/>
      <c r="AT93" s="13" t="s">
        <v>141</v>
      </c>
      <c r="AU93" s="13" t="s">
        <v>21</v>
      </c>
      <c r="AV93" s="27"/>
      <c r="AW93" s="27"/>
      <c r="AX93" s="27"/>
      <c r="AY93" s="13" t="s">
        <v>134</v>
      </c>
      <c r="AZ93" s="27"/>
      <c r="BA93" s="27"/>
      <c r="BB93" s="27"/>
      <c r="BC93" s="27"/>
      <c r="BD93" s="27"/>
      <c r="BE93" s="177">
        <f t="shared" si="7"/>
        <v>0</v>
      </c>
      <c r="BF93" s="177">
        <f t="shared" si="8"/>
        <v>0</v>
      </c>
      <c r="BG93" s="177">
        <f t="shared" si="9"/>
        <v>0</v>
      </c>
      <c r="BH93" s="177">
        <f t="shared" si="10"/>
        <v>0</v>
      </c>
      <c r="BI93" s="177">
        <f t="shared" si="11"/>
        <v>0</v>
      </c>
      <c r="BJ93" s="13" t="s">
        <v>21</v>
      </c>
      <c r="BK93" s="177">
        <f t="shared" si="12"/>
        <v>0</v>
      </c>
      <c r="BL93" s="13" t="s">
        <v>175</v>
      </c>
      <c r="BM93" s="13" t="s">
        <v>842</v>
      </c>
      <c r="BN93" s="27"/>
      <c r="BO93" s="27"/>
      <c r="BP93" s="27"/>
      <c r="BQ93" s="27"/>
      <c r="BR93" s="27"/>
    </row>
    <row r="94" ht="6.75" customHeight="1">
      <c r="A94" s="27"/>
      <c r="B94" s="69"/>
      <c r="C94" s="70"/>
      <c r="D94" s="70"/>
      <c r="E94" s="70"/>
      <c r="F94" s="70"/>
      <c r="G94" s="70"/>
      <c r="H94" s="70"/>
      <c r="I94" s="70"/>
      <c r="J94" s="70"/>
      <c r="K94" s="70"/>
      <c r="L94" s="29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</row>
    <row r="95" ht="13.5" customHeight="1">
      <c r="I95" s="11"/>
    </row>
    <row r="96" ht="13.5" customHeight="1">
      <c r="I96" s="11"/>
    </row>
    <row r="97" ht="13.5" customHeight="1">
      <c r="I97" s="11"/>
    </row>
    <row r="98" ht="13.5" customHeight="1">
      <c r="I98" s="11"/>
    </row>
    <row r="99" ht="13.5" customHeight="1">
      <c r="I99" s="11"/>
    </row>
    <row r="100" ht="13.5" customHeight="1">
      <c r="I100" s="11"/>
    </row>
    <row r="101" ht="13.5" customHeight="1">
      <c r="I101" s="11"/>
    </row>
    <row r="102" ht="13.5" customHeight="1">
      <c r="I102" s="11"/>
    </row>
    <row r="103" ht="13.5" customHeight="1">
      <c r="I103" s="11"/>
    </row>
    <row r="104" ht="13.5" customHeight="1">
      <c r="I104" s="11"/>
    </row>
    <row r="105" ht="13.5" customHeight="1">
      <c r="I105" s="11"/>
    </row>
    <row r="106" ht="13.5" customHeight="1">
      <c r="I106" s="11"/>
    </row>
    <row r="107" ht="13.5" customHeight="1">
      <c r="I107" s="11"/>
    </row>
    <row r="108" ht="13.5" customHeight="1">
      <c r="I108" s="11"/>
    </row>
    <row r="109" ht="13.5" customHeight="1">
      <c r="I109" s="11"/>
    </row>
    <row r="110" ht="13.5" customHeight="1">
      <c r="I110" s="11"/>
    </row>
    <row r="111" ht="13.5" customHeight="1">
      <c r="I111" s="11"/>
    </row>
    <row r="112" ht="13.5" customHeight="1">
      <c r="I112" s="11"/>
    </row>
    <row r="113" ht="13.5" customHeight="1">
      <c r="I113" s="11"/>
    </row>
    <row r="114" ht="13.5" customHeight="1">
      <c r="I114" s="11"/>
    </row>
    <row r="115" ht="13.5" customHeight="1">
      <c r="I115" s="11"/>
    </row>
    <row r="116" ht="13.5" customHeight="1">
      <c r="I116" s="11"/>
    </row>
    <row r="117" ht="13.5" customHeight="1">
      <c r="I117" s="11"/>
    </row>
    <row r="118" ht="13.5" customHeight="1">
      <c r="I118" s="11"/>
    </row>
    <row r="119" ht="13.5" customHeight="1">
      <c r="I119" s="11"/>
    </row>
    <row r="120" ht="13.5" customHeight="1">
      <c r="I120" s="11"/>
    </row>
    <row r="121" ht="13.5" customHeight="1">
      <c r="I121" s="11"/>
    </row>
    <row r="122" ht="13.5" customHeight="1">
      <c r="I122" s="11"/>
    </row>
    <row r="123" ht="13.5" customHeight="1">
      <c r="I123" s="11"/>
    </row>
    <row r="124" ht="13.5" customHeight="1">
      <c r="I124" s="11"/>
    </row>
    <row r="125" ht="13.5" customHeight="1">
      <c r="I125" s="11"/>
    </row>
    <row r="126" ht="13.5" customHeight="1">
      <c r="I126" s="11"/>
    </row>
    <row r="127" ht="13.5" customHeight="1">
      <c r="I127" s="11"/>
    </row>
    <row r="128" ht="13.5" customHeight="1">
      <c r="I128" s="11"/>
    </row>
    <row r="129" ht="13.5" customHeight="1">
      <c r="I129" s="11"/>
    </row>
    <row r="130" ht="13.5" customHeight="1">
      <c r="I130" s="11"/>
    </row>
    <row r="131" ht="13.5" customHeight="1">
      <c r="I131" s="11"/>
    </row>
    <row r="132" ht="13.5" customHeight="1">
      <c r="I132" s="11"/>
    </row>
    <row r="133" ht="13.5" customHeight="1">
      <c r="I133" s="11"/>
    </row>
    <row r="134" ht="13.5" customHeight="1">
      <c r="I134" s="11"/>
    </row>
    <row r="135" ht="13.5" customHeight="1">
      <c r="I135" s="11"/>
    </row>
    <row r="136" ht="13.5" customHeight="1">
      <c r="I136" s="11"/>
    </row>
    <row r="137" ht="13.5" customHeight="1">
      <c r="I137" s="11"/>
    </row>
    <row r="138" ht="13.5" customHeight="1">
      <c r="I138" s="11"/>
    </row>
    <row r="139" ht="13.5" customHeight="1">
      <c r="I139" s="11"/>
    </row>
    <row r="140" ht="13.5" customHeight="1">
      <c r="I140" s="11"/>
    </row>
    <row r="141" ht="13.5" customHeight="1">
      <c r="I141" s="11"/>
    </row>
    <row r="142" ht="13.5" customHeight="1">
      <c r="I142" s="11"/>
    </row>
    <row r="143" ht="13.5" customHeight="1">
      <c r="I143" s="11"/>
    </row>
    <row r="144" ht="13.5" customHeight="1">
      <c r="I144" s="11"/>
    </row>
    <row r="145" ht="13.5" customHeight="1">
      <c r="I145" s="11"/>
    </row>
    <row r="146" ht="13.5" customHeight="1">
      <c r="I146" s="11"/>
    </row>
    <row r="147" ht="13.5" customHeight="1">
      <c r="I147" s="11"/>
    </row>
    <row r="148" ht="13.5" customHeight="1">
      <c r="I148" s="11"/>
    </row>
    <row r="149" ht="13.5" customHeight="1">
      <c r="I149" s="11"/>
    </row>
    <row r="150" ht="13.5" customHeight="1">
      <c r="I150" s="11"/>
    </row>
    <row r="151" ht="13.5" customHeight="1">
      <c r="I151" s="11"/>
    </row>
    <row r="152" ht="13.5" customHeight="1">
      <c r="I152" s="11"/>
    </row>
    <row r="153" ht="13.5" customHeight="1">
      <c r="I153" s="11"/>
    </row>
    <row r="154" ht="13.5" customHeight="1">
      <c r="I154" s="11"/>
    </row>
    <row r="155" ht="13.5" customHeight="1">
      <c r="I155" s="11"/>
    </row>
    <row r="156" ht="13.5" customHeight="1">
      <c r="I156" s="11"/>
    </row>
    <row r="157" ht="13.5" customHeight="1">
      <c r="I157" s="11"/>
    </row>
    <row r="158" ht="13.5" customHeight="1">
      <c r="I158" s="11"/>
    </row>
    <row r="159" ht="13.5" customHeight="1">
      <c r="I159" s="11"/>
    </row>
    <row r="160" ht="13.5" customHeight="1">
      <c r="I160" s="11"/>
    </row>
    <row r="161" ht="13.5" customHeight="1">
      <c r="I161" s="11"/>
    </row>
    <row r="162" ht="13.5" customHeight="1">
      <c r="I162" s="11"/>
    </row>
    <row r="163" ht="13.5" customHeight="1">
      <c r="I163" s="11"/>
    </row>
    <row r="164" ht="13.5" customHeight="1">
      <c r="I164" s="11"/>
    </row>
    <row r="165" ht="13.5" customHeight="1">
      <c r="I165" s="11"/>
    </row>
    <row r="166" ht="13.5" customHeight="1">
      <c r="I166" s="11"/>
    </row>
    <row r="167" ht="13.5" customHeight="1">
      <c r="I167" s="11"/>
    </row>
    <row r="168" ht="13.5" customHeight="1">
      <c r="I168" s="11"/>
    </row>
    <row r="169" ht="13.5" customHeight="1">
      <c r="I169" s="11"/>
    </row>
    <row r="170" ht="13.5" customHeight="1">
      <c r="I170" s="11"/>
    </row>
    <row r="171" ht="13.5" customHeight="1">
      <c r="I171" s="11"/>
    </row>
    <row r="172" ht="13.5" customHeight="1">
      <c r="I172" s="11"/>
    </row>
    <row r="173" ht="13.5" customHeight="1">
      <c r="I173" s="11"/>
    </row>
    <row r="174" ht="13.5" customHeight="1">
      <c r="I174" s="11"/>
    </row>
    <row r="175" ht="13.5" customHeight="1">
      <c r="I175" s="11"/>
    </row>
    <row r="176" ht="13.5" customHeight="1">
      <c r="I176" s="11"/>
    </row>
    <row r="177" ht="13.5" customHeight="1">
      <c r="I177" s="11"/>
    </row>
    <row r="178" ht="13.5" customHeight="1">
      <c r="I178" s="11"/>
    </row>
    <row r="179" ht="13.5" customHeight="1">
      <c r="I179" s="11"/>
    </row>
    <row r="180" ht="13.5" customHeight="1">
      <c r="I180" s="11"/>
    </row>
    <row r="181" ht="13.5" customHeight="1">
      <c r="I181" s="11"/>
    </row>
    <row r="182" ht="13.5" customHeight="1">
      <c r="I182" s="11"/>
    </row>
    <row r="183" ht="13.5" customHeight="1">
      <c r="I183" s="11"/>
    </row>
    <row r="184" ht="13.5" customHeight="1">
      <c r="I184" s="11"/>
    </row>
    <row r="185" ht="13.5" customHeight="1">
      <c r="I185" s="11"/>
    </row>
    <row r="186" ht="13.5" customHeight="1">
      <c r="I186" s="11"/>
    </row>
    <row r="187" ht="13.5" customHeight="1">
      <c r="I187" s="11"/>
    </row>
    <row r="188" ht="13.5" customHeight="1">
      <c r="I188" s="11"/>
    </row>
    <row r="189" ht="13.5" customHeight="1">
      <c r="I189" s="11"/>
    </row>
    <row r="190" ht="13.5" customHeight="1">
      <c r="I190" s="11"/>
    </row>
    <row r="191" ht="13.5" customHeight="1">
      <c r="I191" s="11"/>
    </row>
    <row r="192" ht="13.5" customHeight="1">
      <c r="I192" s="11"/>
    </row>
    <row r="193" ht="13.5" customHeight="1">
      <c r="I193" s="11"/>
    </row>
    <row r="194" ht="13.5" customHeight="1">
      <c r="I194" s="11"/>
    </row>
    <row r="195" ht="13.5" customHeight="1">
      <c r="I195" s="11"/>
    </row>
    <row r="196" ht="13.5" customHeight="1">
      <c r="I196" s="11"/>
    </row>
    <row r="197" ht="13.5" customHeight="1">
      <c r="I197" s="11"/>
    </row>
    <row r="198" ht="13.5" customHeight="1">
      <c r="I198" s="11"/>
    </row>
    <row r="199" ht="13.5" customHeight="1">
      <c r="I199" s="11"/>
    </row>
    <row r="200" ht="13.5" customHeight="1">
      <c r="I200" s="11"/>
    </row>
    <row r="201" ht="13.5" customHeight="1">
      <c r="I201" s="11"/>
    </row>
    <row r="202" ht="13.5" customHeight="1">
      <c r="I202" s="11"/>
    </row>
    <row r="203" ht="13.5" customHeight="1">
      <c r="I203" s="11"/>
    </row>
    <row r="204" ht="13.5" customHeight="1">
      <c r="I204" s="11"/>
    </row>
    <row r="205" ht="13.5" customHeight="1">
      <c r="I205" s="11"/>
    </row>
    <row r="206" ht="13.5" customHeight="1">
      <c r="I206" s="11"/>
    </row>
    <row r="207" ht="13.5" customHeight="1">
      <c r="I207" s="11"/>
    </row>
    <row r="208" ht="13.5" customHeight="1">
      <c r="I208" s="11"/>
    </row>
    <row r="209" ht="13.5" customHeight="1">
      <c r="I209" s="11"/>
    </row>
    <row r="210" ht="13.5" customHeight="1">
      <c r="I210" s="11"/>
    </row>
    <row r="211" ht="13.5" customHeight="1">
      <c r="I211" s="11"/>
    </row>
    <row r="212" ht="13.5" customHeight="1">
      <c r="I212" s="11"/>
    </row>
    <row r="213" ht="13.5" customHeight="1">
      <c r="I213" s="11"/>
    </row>
    <row r="214" ht="13.5" customHeight="1">
      <c r="I214" s="11"/>
    </row>
    <row r="215" ht="13.5" customHeight="1">
      <c r="I215" s="11"/>
    </row>
    <row r="216" ht="13.5" customHeight="1">
      <c r="I216" s="11"/>
    </row>
    <row r="217" ht="13.5" customHeight="1">
      <c r="I217" s="11"/>
    </row>
    <row r="218" ht="13.5" customHeight="1">
      <c r="I218" s="11"/>
    </row>
    <row r="219" ht="13.5" customHeight="1">
      <c r="I219" s="11"/>
    </row>
    <row r="220" ht="13.5" customHeight="1">
      <c r="I220" s="11"/>
    </row>
    <row r="221" ht="13.5" customHeight="1">
      <c r="I221" s="11"/>
    </row>
    <row r="222" ht="13.5" customHeight="1">
      <c r="I222" s="11"/>
    </row>
    <row r="223" ht="13.5" customHeight="1">
      <c r="I223" s="11"/>
    </row>
    <row r="224" ht="13.5" customHeight="1">
      <c r="I224" s="11"/>
    </row>
    <row r="225" ht="13.5" customHeight="1">
      <c r="I225" s="11"/>
    </row>
    <row r="226" ht="13.5" customHeight="1">
      <c r="I226" s="11"/>
    </row>
    <row r="227" ht="13.5" customHeight="1">
      <c r="I227" s="11"/>
    </row>
    <row r="228" ht="13.5" customHeight="1">
      <c r="I228" s="11"/>
    </row>
    <row r="229" ht="13.5" customHeight="1">
      <c r="I229" s="11"/>
    </row>
    <row r="230" ht="13.5" customHeight="1">
      <c r="I230" s="11"/>
    </row>
    <row r="231" ht="13.5" customHeight="1">
      <c r="I231" s="11"/>
    </row>
    <row r="232" ht="13.5" customHeight="1">
      <c r="I232" s="11"/>
    </row>
    <row r="233" ht="13.5" customHeight="1">
      <c r="I233" s="11"/>
    </row>
    <row r="234" ht="13.5" customHeight="1">
      <c r="I234" s="11"/>
    </row>
    <row r="235" ht="13.5" customHeight="1">
      <c r="I235" s="11"/>
    </row>
    <row r="236" ht="13.5" customHeight="1">
      <c r="I236" s="11"/>
    </row>
    <row r="237" ht="13.5" customHeight="1">
      <c r="I237" s="11"/>
    </row>
    <row r="238" ht="13.5" customHeight="1">
      <c r="I238" s="11"/>
    </row>
    <row r="239" ht="13.5" customHeight="1">
      <c r="I239" s="11"/>
    </row>
    <row r="240" ht="13.5" customHeight="1">
      <c r="I240" s="11"/>
    </row>
    <row r="241" ht="13.5" customHeight="1">
      <c r="I241" s="11"/>
    </row>
    <row r="242" ht="13.5" customHeight="1">
      <c r="I242" s="11"/>
    </row>
    <row r="243" ht="13.5" customHeight="1">
      <c r="I243" s="11"/>
    </row>
    <row r="244" ht="13.5" customHeight="1">
      <c r="I244" s="11"/>
    </row>
    <row r="245" ht="13.5" customHeight="1">
      <c r="I245" s="11"/>
    </row>
    <row r="246" ht="13.5" customHeight="1">
      <c r="I246" s="11"/>
    </row>
    <row r="247" ht="13.5" customHeight="1">
      <c r="I247" s="11"/>
    </row>
    <row r="248" ht="13.5" customHeight="1">
      <c r="I248" s="11"/>
    </row>
    <row r="249" ht="13.5" customHeight="1">
      <c r="I249" s="11"/>
    </row>
    <row r="250" ht="13.5" customHeight="1">
      <c r="I250" s="11"/>
    </row>
    <row r="251" ht="13.5" customHeight="1">
      <c r="I251" s="11"/>
    </row>
    <row r="252" ht="13.5" customHeight="1">
      <c r="I252" s="11"/>
    </row>
    <row r="253" ht="13.5" customHeight="1">
      <c r="I253" s="11"/>
    </row>
    <row r="254" ht="13.5" customHeight="1">
      <c r="I254" s="11"/>
    </row>
    <row r="255" ht="13.5" customHeight="1">
      <c r="I255" s="11"/>
    </row>
    <row r="256" ht="13.5" customHeight="1">
      <c r="I256" s="11"/>
    </row>
    <row r="257" ht="13.5" customHeight="1">
      <c r="I257" s="11"/>
    </row>
    <row r="258" ht="13.5" customHeight="1">
      <c r="I258" s="11"/>
    </row>
    <row r="259" ht="13.5" customHeight="1">
      <c r="I259" s="11"/>
    </row>
    <row r="260" ht="13.5" customHeight="1">
      <c r="I260" s="11"/>
    </row>
    <row r="261" ht="13.5" customHeight="1">
      <c r="I261" s="11"/>
    </row>
    <row r="262" ht="13.5" customHeight="1">
      <c r="I262" s="11"/>
    </row>
    <row r="263" ht="13.5" customHeight="1">
      <c r="I263" s="11"/>
    </row>
    <row r="264" ht="13.5" customHeight="1">
      <c r="I264" s="11"/>
    </row>
    <row r="265" ht="13.5" customHeight="1">
      <c r="I265" s="11"/>
    </row>
    <row r="266" ht="13.5" customHeight="1">
      <c r="I266" s="11"/>
    </row>
    <row r="267" ht="13.5" customHeight="1">
      <c r="I267" s="11"/>
    </row>
    <row r="268" ht="13.5" customHeight="1">
      <c r="I268" s="11"/>
    </row>
    <row r="269" ht="13.5" customHeight="1">
      <c r="I269" s="11"/>
    </row>
    <row r="270" ht="13.5" customHeight="1">
      <c r="I270" s="11"/>
    </row>
    <row r="271" ht="13.5" customHeight="1">
      <c r="I271" s="11"/>
    </row>
    <row r="272" ht="13.5" customHeight="1">
      <c r="I272" s="11"/>
    </row>
    <row r="273" ht="13.5" customHeight="1">
      <c r="I273" s="11"/>
    </row>
    <row r="274" ht="13.5" customHeight="1">
      <c r="I274" s="11"/>
    </row>
    <row r="275" ht="13.5" customHeight="1">
      <c r="I275" s="11"/>
    </row>
    <row r="276" ht="13.5" customHeight="1">
      <c r="I276" s="11"/>
    </row>
    <row r="277" ht="13.5" customHeight="1">
      <c r="I277" s="11"/>
    </row>
    <row r="278" ht="13.5" customHeight="1">
      <c r="I278" s="11"/>
    </row>
    <row r="279" ht="13.5" customHeight="1">
      <c r="I279" s="11"/>
    </row>
    <row r="280" ht="13.5" customHeight="1">
      <c r="I280" s="11"/>
    </row>
    <row r="281" ht="13.5" customHeight="1">
      <c r="I281" s="11"/>
    </row>
    <row r="282" ht="13.5" customHeight="1">
      <c r="I282" s="11"/>
    </row>
    <row r="283" ht="13.5" customHeight="1">
      <c r="I283" s="11"/>
    </row>
    <row r="284" ht="13.5" customHeight="1">
      <c r="I284" s="11"/>
    </row>
    <row r="285" ht="13.5" customHeight="1">
      <c r="I285" s="11"/>
    </row>
    <row r="286" ht="13.5" customHeight="1">
      <c r="I286" s="11"/>
    </row>
    <row r="287" ht="13.5" customHeight="1">
      <c r="I287" s="11"/>
    </row>
    <row r="288" ht="13.5" customHeight="1">
      <c r="I288" s="11"/>
    </row>
    <row r="289" ht="13.5" customHeight="1">
      <c r="I289" s="11"/>
    </row>
    <row r="290" ht="13.5" customHeight="1">
      <c r="I290" s="11"/>
    </row>
    <row r="291" ht="13.5" customHeight="1">
      <c r="I291" s="11"/>
    </row>
    <row r="292" ht="13.5" customHeight="1">
      <c r="I292" s="11"/>
    </row>
    <row r="293" ht="13.5" customHeight="1">
      <c r="I293" s="11"/>
    </row>
    <row r="294" ht="13.5" customHeight="1">
      <c r="I294" s="11"/>
    </row>
    <row r="295" ht="13.5" customHeight="1">
      <c r="I295" s="11"/>
    </row>
    <row r="296" ht="13.5" customHeight="1">
      <c r="I296" s="11"/>
    </row>
    <row r="297" ht="13.5" customHeight="1">
      <c r="I297" s="11"/>
    </row>
    <row r="298" ht="13.5" customHeight="1">
      <c r="I298" s="11"/>
    </row>
    <row r="299" ht="13.5" customHeight="1">
      <c r="I299" s="11"/>
    </row>
    <row r="300" ht="13.5" customHeight="1">
      <c r="I300" s="11"/>
    </row>
    <row r="301" ht="13.5" customHeight="1">
      <c r="I301" s="11"/>
    </row>
    <row r="302" ht="13.5" customHeight="1">
      <c r="I302" s="11"/>
    </row>
    <row r="303" ht="13.5" customHeight="1">
      <c r="I303" s="11"/>
    </row>
    <row r="304" ht="13.5" customHeight="1">
      <c r="I304" s="11"/>
    </row>
    <row r="305" ht="13.5" customHeight="1">
      <c r="I305" s="11"/>
    </row>
    <row r="306" ht="13.5" customHeight="1">
      <c r="I306" s="11"/>
    </row>
    <row r="307" ht="13.5" customHeight="1">
      <c r="I307" s="11"/>
    </row>
    <row r="308" ht="13.5" customHeight="1">
      <c r="I308" s="11"/>
    </row>
    <row r="309" ht="13.5" customHeight="1">
      <c r="I309" s="11"/>
    </row>
    <row r="310" ht="13.5" customHeight="1">
      <c r="I310" s="11"/>
    </row>
    <row r="311" ht="13.5" customHeight="1">
      <c r="I311" s="11"/>
    </row>
    <row r="312" ht="13.5" customHeight="1">
      <c r="I312" s="11"/>
    </row>
    <row r="313" ht="13.5" customHeight="1">
      <c r="I313" s="11"/>
    </row>
    <row r="314" ht="13.5" customHeight="1">
      <c r="I314" s="11"/>
    </row>
    <row r="315" ht="13.5" customHeight="1">
      <c r="I315" s="11"/>
    </row>
    <row r="316" ht="13.5" customHeight="1">
      <c r="I316" s="11"/>
    </row>
    <row r="317" ht="13.5" customHeight="1">
      <c r="I317" s="11"/>
    </row>
    <row r="318" ht="13.5" customHeight="1">
      <c r="I318" s="11"/>
    </row>
    <row r="319" ht="13.5" customHeight="1">
      <c r="I319" s="11"/>
    </row>
    <row r="320" ht="13.5" customHeight="1">
      <c r="I320" s="11"/>
    </row>
    <row r="321" ht="13.5" customHeight="1">
      <c r="I321" s="11"/>
    </row>
    <row r="322" ht="13.5" customHeight="1">
      <c r="I322" s="11"/>
    </row>
    <row r="323" ht="13.5" customHeight="1">
      <c r="I323" s="11"/>
    </row>
    <row r="324" ht="13.5" customHeight="1">
      <c r="I324" s="11"/>
    </row>
    <row r="325" ht="13.5" customHeight="1">
      <c r="I325" s="11"/>
    </row>
    <row r="326" ht="13.5" customHeight="1">
      <c r="I326" s="11"/>
    </row>
    <row r="327" ht="13.5" customHeight="1">
      <c r="I327" s="11"/>
    </row>
    <row r="328" ht="13.5" customHeight="1">
      <c r="I328" s="11"/>
    </row>
    <row r="329" ht="13.5" customHeight="1">
      <c r="I329" s="11"/>
    </row>
    <row r="330" ht="13.5" customHeight="1">
      <c r="I330" s="11"/>
    </row>
    <row r="331" ht="13.5" customHeight="1">
      <c r="I331" s="11"/>
    </row>
    <row r="332" ht="13.5" customHeight="1">
      <c r="I332" s="11"/>
    </row>
    <row r="333" ht="13.5" customHeight="1">
      <c r="I333" s="11"/>
    </row>
    <row r="334" ht="13.5" customHeight="1">
      <c r="I334" s="11"/>
    </row>
    <row r="335" ht="13.5" customHeight="1">
      <c r="I335" s="11"/>
    </row>
    <row r="336" ht="13.5" customHeight="1">
      <c r="I336" s="11"/>
    </row>
    <row r="337" ht="13.5" customHeight="1">
      <c r="I337" s="11"/>
    </row>
    <row r="338" ht="13.5" customHeight="1">
      <c r="I338" s="11"/>
    </row>
    <row r="339" ht="13.5" customHeight="1">
      <c r="I339" s="11"/>
    </row>
    <row r="340" ht="13.5" customHeight="1">
      <c r="I340" s="11"/>
    </row>
    <row r="341" ht="13.5" customHeight="1">
      <c r="I341" s="11"/>
    </row>
    <row r="342" ht="13.5" customHeight="1">
      <c r="I342" s="11"/>
    </row>
    <row r="343" ht="13.5" customHeight="1">
      <c r="I343" s="11"/>
    </row>
    <row r="344" ht="13.5" customHeight="1">
      <c r="I344" s="11"/>
    </row>
    <row r="345" ht="13.5" customHeight="1">
      <c r="I345" s="11"/>
    </row>
    <row r="346" ht="13.5" customHeight="1">
      <c r="I346" s="11"/>
    </row>
    <row r="347" ht="13.5" customHeight="1">
      <c r="I347" s="11"/>
    </row>
    <row r="348" ht="13.5" customHeight="1">
      <c r="I348" s="11"/>
    </row>
    <row r="349" ht="13.5" customHeight="1">
      <c r="I349" s="11"/>
    </row>
    <row r="350" ht="13.5" customHeight="1">
      <c r="I350" s="11"/>
    </row>
    <row r="351" ht="13.5" customHeight="1">
      <c r="I351" s="11"/>
    </row>
    <row r="352" ht="13.5" customHeight="1">
      <c r="I352" s="11"/>
    </row>
    <row r="353" ht="13.5" customHeight="1">
      <c r="I353" s="11"/>
    </row>
    <row r="354" ht="13.5" customHeight="1">
      <c r="I354" s="11"/>
    </row>
    <row r="355" ht="13.5" customHeight="1">
      <c r="I355" s="11"/>
    </row>
    <row r="356" ht="13.5" customHeight="1">
      <c r="I356" s="11"/>
    </row>
    <row r="357" ht="13.5" customHeight="1">
      <c r="I357" s="11"/>
    </row>
    <row r="358" ht="13.5" customHeight="1">
      <c r="I358" s="11"/>
    </row>
    <row r="359" ht="13.5" customHeight="1">
      <c r="I359" s="11"/>
    </row>
    <row r="360" ht="13.5" customHeight="1">
      <c r="I360" s="11"/>
    </row>
    <row r="361" ht="13.5" customHeight="1">
      <c r="I361" s="11"/>
    </row>
    <row r="362" ht="13.5" customHeight="1">
      <c r="I362" s="11"/>
    </row>
    <row r="363" ht="13.5" customHeight="1">
      <c r="I363" s="11"/>
    </row>
    <row r="364" ht="13.5" customHeight="1">
      <c r="I364" s="11"/>
    </row>
    <row r="365" ht="13.5" customHeight="1">
      <c r="I365" s="11"/>
    </row>
    <row r="366" ht="13.5" customHeight="1">
      <c r="I366" s="11"/>
    </row>
    <row r="367" ht="13.5" customHeight="1">
      <c r="I367" s="11"/>
    </row>
    <row r="368" ht="13.5" customHeight="1">
      <c r="I368" s="11"/>
    </row>
    <row r="369" ht="13.5" customHeight="1">
      <c r="I369" s="11"/>
    </row>
    <row r="370" ht="13.5" customHeight="1">
      <c r="I370" s="11"/>
    </row>
    <row r="371" ht="13.5" customHeight="1">
      <c r="I371" s="11"/>
    </row>
    <row r="372" ht="13.5" customHeight="1">
      <c r="I372" s="11"/>
    </row>
    <row r="373" ht="13.5" customHeight="1">
      <c r="I373" s="11"/>
    </row>
    <row r="374" ht="13.5" customHeight="1">
      <c r="I374" s="11"/>
    </row>
    <row r="375" ht="13.5" customHeight="1">
      <c r="I375" s="11"/>
    </row>
    <row r="376" ht="13.5" customHeight="1">
      <c r="I376" s="11"/>
    </row>
    <row r="377" ht="13.5" customHeight="1">
      <c r="I377" s="11"/>
    </row>
    <row r="378" ht="13.5" customHeight="1">
      <c r="I378" s="11"/>
    </row>
    <row r="379" ht="13.5" customHeight="1">
      <c r="I379" s="11"/>
    </row>
    <row r="380" ht="13.5" customHeight="1">
      <c r="I380" s="11"/>
    </row>
    <row r="381" ht="13.5" customHeight="1">
      <c r="I381" s="11"/>
    </row>
    <row r="382" ht="13.5" customHeight="1">
      <c r="I382" s="11"/>
    </row>
    <row r="383" ht="13.5" customHeight="1">
      <c r="I383" s="11"/>
    </row>
    <row r="384" ht="13.5" customHeight="1">
      <c r="I384" s="11"/>
    </row>
    <row r="385" ht="13.5" customHeight="1">
      <c r="I385" s="11"/>
    </row>
    <row r="386" ht="13.5" customHeight="1">
      <c r="I386" s="11"/>
    </row>
    <row r="387" ht="13.5" customHeight="1">
      <c r="I387" s="11"/>
    </row>
    <row r="388" ht="13.5" customHeight="1">
      <c r="I388" s="11"/>
    </row>
    <row r="389" ht="13.5" customHeight="1">
      <c r="I389" s="11"/>
    </row>
    <row r="390" ht="13.5" customHeight="1">
      <c r="I390" s="11"/>
    </row>
    <row r="391" ht="13.5" customHeight="1">
      <c r="I391" s="11"/>
    </row>
    <row r="392" ht="13.5" customHeight="1">
      <c r="I392" s="11"/>
    </row>
    <row r="393" ht="13.5" customHeight="1">
      <c r="I393" s="11"/>
    </row>
    <row r="394" ht="13.5" customHeight="1">
      <c r="I394" s="11"/>
    </row>
    <row r="395" ht="13.5" customHeight="1">
      <c r="I395" s="11"/>
    </row>
    <row r="396" ht="13.5" customHeight="1">
      <c r="I396" s="11"/>
    </row>
    <row r="397" ht="13.5" customHeight="1">
      <c r="I397" s="11"/>
    </row>
    <row r="398" ht="13.5" customHeight="1">
      <c r="I398" s="11"/>
    </row>
    <row r="399" ht="13.5" customHeight="1">
      <c r="I399" s="11"/>
    </row>
    <row r="400" ht="13.5" customHeight="1">
      <c r="I400" s="11"/>
    </row>
    <row r="401" ht="13.5" customHeight="1">
      <c r="I401" s="11"/>
    </row>
    <row r="402" ht="13.5" customHeight="1">
      <c r="I402" s="11"/>
    </row>
    <row r="403" ht="13.5" customHeight="1">
      <c r="I403" s="11"/>
    </row>
    <row r="404" ht="13.5" customHeight="1">
      <c r="I404" s="11"/>
    </row>
    <row r="405" ht="13.5" customHeight="1">
      <c r="I405" s="11"/>
    </row>
    <row r="406" ht="13.5" customHeight="1">
      <c r="I406" s="11"/>
    </row>
    <row r="407" ht="13.5" customHeight="1">
      <c r="I407" s="11"/>
    </row>
    <row r="408" ht="13.5" customHeight="1">
      <c r="I408" s="11"/>
    </row>
    <row r="409" ht="13.5" customHeight="1">
      <c r="I409" s="11"/>
    </row>
    <row r="410" ht="13.5" customHeight="1">
      <c r="I410" s="11"/>
    </row>
    <row r="411" ht="13.5" customHeight="1">
      <c r="I411" s="11"/>
    </row>
    <row r="412" ht="13.5" customHeight="1">
      <c r="I412" s="11"/>
    </row>
    <row r="413" ht="13.5" customHeight="1">
      <c r="I413" s="11"/>
    </row>
    <row r="414" ht="13.5" customHeight="1">
      <c r="I414" s="11"/>
    </row>
    <row r="415" ht="13.5" customHeight="1">
      <c r="I415" s="11"/>
    </row>
    <row r="416" ht="13.5" customHeight="1">
      <c r="I416" s="11"/>
    </row>
    <row r="417" ht="13.5" customHeight="1">
      <c r="I417" s="11"/>
    </row>
    <row r="418" ht="13.5" customHeight="1">
      <c r="I418" s="11"/>
    </row>
    <row r="419" ht="13.5" customHeight="1">
      <c r="I419" s="11"/>
    </row>
    <row r="420" ht="13.5" customHeight="1">
      <c r="I420" s="11"/>
    </row>
    <row r="421" ht="13.5" customHeight="1">
      <c r="I421" s="11"/>
    </row>
    <row r="422" ht="13.5" customHeight="1">
      <c r="I422" s="11"/>
    </row>
    <row r="423" ht="13.5" customHeight="1">
      <c r="I423" s="11"/>
    </row>
    <row r="424" ht="13.5" customHeight="1">
      <c r="I424" s="11"/>
    </row>
    <row r="425" ht="13.5" customHeight="1">
      <c r="I425" s="11"/>
    </row>
    <row r="426" ht="13.5" customHeight="1">
      <c r="I426" s="11"/>
    </row>
    <row r="427" ht="13.5" customHeight="1">
      <c r="I427" s="11"/>
    </row>
    <row r="428" ht="13.5" customHeight="1">
      <c r="I428" s="11"/>
    </row>
    <row r="429" ht="13.5" customHeight="1">
      <c r="I429" s="11"/>
    </row>
    <row r="430" ht="13.5" customHeight="1">
      <c r="I430" s="11"/>
    </row>
    <row r="431" ht="13.5" customHeight="1">
      <c r="I431" s="11"/>
    </row>
    <row r="432" ht="13.5" customHeight="1">
      <c r="I432" s="11"/>
    </row>
    <row r="433" ht="13.5" customHeight="1">
      <c r="I433" s="11"/>
    </row>
    <row r="434" ht="13.5" customHeight="1">
      <c r="I434" s="11"/>
    </row>
    <row r="435" ht="13.5" customHeight="1">
      <c r="I435" s="11"/>
    </row>
    <row r="436" ht="13.5" customHeight="1">
      <c r="I436" s="11"/>
    </row>
    <row r="437" ht="13.5" customHeight="1">
      <c r="I437" s="11"/>
    </row>
    <row r="438" ht="13.5" customHeight="1">
      <c r="I438" s="11"/>
    </row>
    <row r="439" ht="13.5" customHeight="1">
      <c r="I439" s="11"/>
    </row>
    <row r="440" ht="13.5" customHeight="1">
      <c r="I440" s="11"/>
    </row>
    <row r="441" ht="13.5" customHeight="1">
      <c r="I441" s="11"/>
    </row>
    <row r="442" ht="13.5" customHeight="1">
      <c r="I442" s="11"/>
    </row>
    <row r="443" ht="13.5" customHeight="1">
      <c r="I443" s="11"/>
    </row>
    <row r="444" ht="13.5" customHeight="1">
      <c r="I444" s="11"/>
    </row>
    <row r="445" ht="13.5" customHeight="1">
      <c r="I445" s="11"/>
    </row>
    <row r="446" ht="13.5" customHeight="1">
      <c r="I446" s="11"/>
    </row>
    <row r="447" ht="13.5" customHeight="1">
      <c r="I447" s="11"/>
    </row>
    <row r="448" ht="13.5" customHeight="1">
      <c r="I448" s="11"/>
    </row>
    <row r="449" ht="13.5" customHeight="1">
      <c r="I449" s="11"/>
    </row>
    <row r="450" ht="13.5" customHeight="1">
      <c r="I450" s="11"/>
    </row>
    <row r="451" ht="13.5" customHeight="1">
      <c r="I451" s="11"/>
    </row>
    <row r="452" ht="13.5" customHeight="1">
      <c r="I452" s="11"/>
    </row>
    <row r="453" ht="13.5" customHeight="1">
      <c r="I453" s="11"/>
    </row>
    <row r="454" ht="13.5" customHeight="1">
      <c r="I454" s="11"/>
    </row>
    <row r="455" ht="13.5" customHeight="1">
      <c r="I455" s="11"/>
    </row>
    <row r="456" ht="13.5" customHeight="1">
      <c r="I456" s="11"/>
    </row>
    <row r="457" ht="13.5" customHeight="1">
      <c r="I457" s="11"/>
    </row>
    <row r="458" ht="13.5" customHeight="1">
      <c r="I458" s="11"/>
    </row>
    <row r="459" ht="13.5" customHeight="1">
      <c r="I459" s="11"/>
    </row>
    <row r="460" ht="13.5" customHeight="1">
      <c r="I460" s="11"/>
    </row>
    <row r="461" ht="13.5" customHeight="1">
      <c r="I461" s="11"/>
    </row>
    <row r="462" ht="13.5" customHeight="1">
      <c r="I462" s="11"/>
    </row>
    <row r="463" ht="13.5" customHeight="1">
      <c r="I463" s="11"/>
    </row>
    <row r="464" ht="13.5" customHeight="1">
      <c r="I464" s="11"/>
    </row>
    <row r="465" ht="13.5" customHeight="1">
      <c r="I465" s="11"/>
    </row>
    <row r="466" ht="13.5" customHeight="1">
      <c r="I466" s="11"/>
    </row>
    <row r="467" ht="13.5" customHeight="1">
      <c r="I467" s="11"/>
    </row>
    <row r="468" ht="13.5" customHeight="1">
      <c r="I468" s="11"/>
    </row>
    <row r="469" ht="13.5" customHeight="1">
      <c r="I469" s="11"/>
    </row>
    <row r="470" ht="13.5" customHeight="1">
      <c r="I470" s="11"/>
    </row>
    <row r="471" ht="13.5" customHeight="1">
      <c r="I471" s="11"/>
    </row>
    <row r="472" ht="13.5" customHeight="1">
      <c r="I472" s="11"/>
    </row>
    <row r="473" ht="13.5" customHeight="1">
      <c r="I473" s="11"/>
    </row>
    <row r="474" ht="13.5" customHeight="1">
      <c r="I474" s="11"/>
    </row>
    <row r="475" ht="13.5" customHeight="1">
      <c r="I475" s="11"/>
    </row>
    <row r="476" ht="13.5" customHeight="1">
      <c r="I476" s="11"/>
    </row>
    <row r="477" ht="13.5" customHeight="1">
      <c r="I477" s="11"/>
    </row>
    <row r="478" ht="13.5" customHeight="1">
      <c r="I478" s="11"/>
    </row>
    <row r="479" ht="13.5" customHeight="1">
      <c r="I479" s="11"/>
    </row>
    <row r="480" ht="13.5" customHeight="1">
      <c r="I480" s="11"/>
    </row>
    <row r="481" ht="13.5" customHeight="1">
      <c r="I481" s="11"/>
    </row>
    <row r="482" ht="13.5" customHeight="1">
      <c r="I482" s="11"/>
    </row>
    <row r="483" ht="13.5" customHeight="1">
      <c r="I483" s="11"/>
    </row>
    <row r="484" ht="13.5" customHeight="1">
      <c r="I484" s="11"/>
    </row>
    <row r="485" ht="13.5" customHeight="1">
      <c r="I485" s="11"/>
    </row>
    <row r="486" ht="13.5" customHeight="1">
      <c r="I486" s="11"/>
    </row>
    <row r="487" ht="13.5" customHeight="1">
      <c r="I487" s="11"/>
    </row>
    <row r="488" ht="13.5" customHeight="1">
      <c r="I488" s="11"/>
    </row>
    <row r="489" ht="13.5" customHeight="1">
      <c r="I489" s="11"/>
    </row>
    <row r="490" ht="13.5" customHeight="1">
      <c r="I490" s="11"/>
    </row>
    <row r="491" ht="13.5" customHeight="1">
      <c r="I491" s="11"/>
    </row>
    <row r="492" ht="13.5" customHeight="1">
      <c r="I492" s="11"/>
    </row>
    <row r="493" ht="13.5" customHeight="1">
      <c r="I493" s="11"/>
    </row>
    <row r="494" ht="13.5" customHeight="1">
      <c r="I494" s="11"/>
    </row>
    <row r="495" ht="13.5" customHeight="1">
      <c r="I495" s="11"/>
    </row>
    <row r="496" ht="13.5" customHeight="1">
      <c r="I496" s="11"/>
    </row>
    <row r="497" ht="13.5" customHeight="1">
      <c r="I497" s="11"/>
    </row>
    <row r="498" ht="13.5" customHeight="1">
      <c r="I498" s="11"/>
    </row>
    <row r="499" ht="13.5" customHeight="1">
      <c r="I499" s="11"/>
    </row>
    <row r="500" ht="13.5" customHeight="1">
      <c r="I500" s="11"/>
    </row>
    <row r="501" ht="13.5" customHeight="1">
      <c r="I501" s="11"/>
    </row>
    <row r="502" ht="13.5" customHeight="1">
      <c r="I502" s="11"/>
    </row>
    <row r="503" ht="13.5" customHeight="1">
      <c r="I503" s="11"/>
    </row>
    <row r="504" ht="13.5" customHeight="1">
      <c r="I504" s="11"/>
    </row>
    <row r="505" ht="13.5" customHeight="1">
      <c r="I505" s="11"/>
    </row>
    <row r="506" ht="13.5" customHeight="1">
      <c r="I506" s="11"/>
    </row>
    <row r="507" ht="13.5" customHeight="1">
      <c r="I507" s="11"/>
    </row>
    <row r="508" ht="13.5" customHeight="1">
      <c r="I508" s="11"/>
    </row>
    <row r="509" ht="13.5" customHeight="1">
      <c r="I509" s="11"/>
    </row>
    <row r="510" ht="13.5" customHeight="1">
      <c r="I510" s="11"/>
    </row>
    <row r="511" ht="13.5" customHeight="1">
      <c r="I511" s="11"/>
    </row>
    <row r="512" ht="13.5" customHeight="1">
      <c r="I512" s="11"/>
    </row>
    <row r="513" ht="13.5" customHeight="1">
      <c r="I513" s="11"/>
    </row>
    <row r="514" ht="13.5" customHeight="1">
      <c r="I514" s="11"/>
    </row>
    <row r="515" ht="13.5" customHeight="1">
      <c r="I515" s="11"/>
    </row>
    <row r="516" ht="13.5" customHeight="1">
      <c r="I516" s="11"/>
    </row>
    <row r="517" ht="13.5" customHeight="1">
      <c r="I517" s="11"/>
    </row>
    <row r="518" ht="13.5" customHeight="1">
      <c r="I518" s="11"/>
    </row>
    <row r="519" ht="13.5" customHeight="1">
      <c r="I519" s="11"/>
    </row>
    <row r="520" ht="13.5" customHeight="1">
      <c r="I520" s="11"/>
    </row>
    <row r="521" ht="13.5" customHeight="1">
      <c r="I521" s="11"/>
    </row>
    <row r="522" ht="13.5" customHeight="1">
      <c r="I522" s="11"/>
    </row>
    <row r="523" ht="13.5" customHeight="1">
      <c r="I523" s="11"/>
    </row>
    <row r="524" ht="13.5" customHeight="1">
      <c r="I524" s="11"/>
    </row>
    <row r="525" ht="13.5" customHeight="1">
      <c r="I525" s="11"/>
    </row>
    <row r="526" ht="13.5" customHeight="1">
      <c r="I526" s="11"/>
    </row>
    <row r="527" ht="13.5" customHeight="1">
      <c r="I527" s="11"/>
    </row>
    <row r="528" ht="13.5" customHeight="1">
      <c r="I528" s="11"/>
    </row>
    <row r="529" ht="13.5" customHeight="1">
      <c r="I529" s="11"/>
    </row>
    <row r="530" ht="13.5" customHeight="1">
      <c r="I530" s="11"/>
    </row>
    <row r="531" ht="13.5" customHeight="1">
      <c r="I531" s="11"/>
    </row>
    <row r="532" ht="13.5" customHeight="1">
      <c r="I532" s="11"/>
    </row>
    <row r="533" ht="13.5" customHeight="1">
      <c r="I533" s="11"/>
    </row>
    <row r="534" ht="13.5" customHeight="1">
      <c r="I534" s="11"/>
    </row>
    <row r="535" ht="13.5" customHeight="1">
      <c r="I535" s="11"/>
    </row>
    <row r="536" ht="13.5" customHeight="1">
      <c r="I536" s="11"/>
    </row>
    <row r="537" ht="13.5" customHeight="1">
      <c r="I537" s="11"/>
    </row>
    <row r="538" ht="13.5" customHeight="1">
      <c r="I538" s="11"/>
    </row>
    <row r="539" ht="13.5" customHeight="1">
      <c r="I539" s="11"/>
    </row>
    <row r="540" ht="13.5" customHeight="1">
      <c r="I540" s="11"/>
    </row>
    <row r="541" ht="13.5" customHeight="1">
      <c r="I541" s="11"/>
    </row>
    <row r="542" ht="13.5" customHeight="1">
      <c r="I542" s="11"/>
    </row>
    <row r="543" ht="13.5" customHeight="1">
      <c r="I543" s="11"/>
    </row>
    <row r="544" ht="13.5" customHeight="1">
      <c r="I544" s="11"/>
    </row>
    <row r="545" ht="13.5" customHeight="1">
      <c r="I545" s="11"/>
    </row>
    <row r="546" ht="13.5" customHeight="1">
      <c r="I546" s="11"/>
    </row>
    <row r="547" ht="13.5" customHeight="1">
      <c r="I547" s="11"/>
    </row>
    <row r="548" ht="13.5" customHeight="1">
      <c r="I548" s="11"/>
    </row>
    <row r="549" ht="13.5" customHeight="1">
      <c r="I549" s="11"/>
    </row>
    <row r="550" ht="13.5" customHeight="1">
      <c r="I550" s="11"/>
    </row>
    <row r="551" ht="13.5" customHeight="1">
      <c r="I551" s="11"/>
    </row>
    <row r="552" ht="13.5" customHeight="1">
      <c r="I552" s="11"/>
    </row>
    <row r="553" ht="13.5" customHeight="1">
      <c r="I553" s="11"/>
    </row>
    <row r="554" ht="13.5" customHeight="1">
      <c r="I554" s="11"/>
    </row>
    <row r="555" ht="13.5" customHeight="1">
      <c r="I555" s="11"/>
    </row>
    <row r="556" ht="13.5" customHeight="1">
      <c r="I556" s="11"/>
    </row>
    <row r="557" ht="13.5" customHeight="1">
      <c r="I557" s="11"/>
    </row>
    <row r="558" ht="13.5" customHeight="1">
      <c r="I558" s="11"/>
    </row>
    <row r="559" ht="13.5" customHeight="1">
      <c r="I559" s="11"/>
    </row>
    <row r="560" ht="13.5" customHeight="1">
      <c r="I560" s="11"/>
    </row>
    <row r="561" ht="13.5" customHeight="1">
      <c r="I561" s="11"/>
    </row>
    <row r="562" ht="13.5" customHeight="1">
      <c r="I562" s="11"/>
    </row>
    <row r="563" ht="13.5" customHeight="1">
      <c r="I563" s="11"/>
    </row>
    <row r="564" ht="13.5" customHeight="1">
      <c r="I564" s="11"/>
    </row>
    <row r="565" ht="13.5" customHeight="1">
      <c r="I565" s="11"/>
    </row>
    <row r="566" ht="13.5" customHeight="1">
      <c r="I566" s="11"/>
    </row>
    <row r="567" ht="13.5" customHeight="1">
      <c r="I567" s="11"/>
    </row>
    <row r="568" ht="13.5" customHeight="1">
      <c r="I568" s="11"/>
    </row>
    <row r="569" ht="13.5" customHeight="1">
      <c r="I569" s="11"/>
    </row>
    <row r="570" ht="13.5" customHeight="1">
      <c r="I570" s="11"/>
    </row>
    <row r="571" ht="13.5" customHeight="1">
      <c r="I571" s="11"/>
    </row>
    <row r="572" ht="13.5" customHeight="1">
      <c r="I572" s="11"/>
    </row>
    <row r="573" ht="13.5" customHeight="1">
      <c r="I573" s="11"/>
    </row>
    <row r="574" ht="13.5" customHeight="1">
      <c r="I574" s="11"/>
    </row>
    <row r="575" ht="13.5" customHeight="1">
      <c r="I575" s="11"/>
    </row>
    <row r="576" ht="13.5" customHeight="1">
      <c r="I576" s="11"/>
    </row>
    <row r="577" ht="13.5" customHeight="1">
      <c r="I577" s="11"/>
    </row>
    <row r="578" ht="13.5" customHeight="1">
      <c r="I578" s="11"/>
    </row>
    <row r="579" ht="13.5" customHeight="1">
      <c r="I579" s="11"/>
    </row>
    <row r="580" ht="13.5" customHeight="1">
      <c r="I580" s="11"/>
    </row>
    <row r="581" ht="13.5" customHeight="1">
      <c r="I581" s="11"/>
    </row>
    <row r="582" ht="13.5" customHeight="1">
      <c r="I582" s="11"/>
    </row>
    <row r="583" ht="13.5" customHeight="1">
      <c r="I583" s="11"/>
    </row>
    <row r="584" ht="13.5" customHeight="1">
      <c r="I584" s="11"/>
    </row>
    <row r="585" ht="13.5" customHeight="1">
      <c r="I585" s="11"/>
    </row>
    <row r="586" ht="13.5" customHeight="1">
      <c r="I586" s="11"/>
    </row>
    <row r="587" ht="13.5" customHeight="1">
      <c r="I587" s="11"/>
    </row>
    <row r="588" ht="13.5" customHeight="1">
      <c r="I588" s="11"/>
    </row>
    <row r="589" ht="13.5" customHeight="1">
      <c r="I589" s="11"/>
    </row>
    <row r="590" ht="13.5" customHeight="1">
      <c r="I590" s="11"/>
    </row>
    <row r="591" ht="13.5" customHeight="1">
      <c r="I591" s="11"/>
    </row>
    <row r="592" ht="13.5" customHeight="1">
      <c r="I592" s="11"/>
    </row>
    <row r="593" ht="13.5" customHeight="1">
      <c r="I593" s="11"/>
    </row>
    <row r="594" ht="13.5" customHeight="1">
      <c r="I594" s="11"/>
    </row>
    <row r="595" ht="13.5" customHeight="1">
      <c r="I595" s="11"/>
    </row>
    <row r="596" ht="13.5" customHeight="1">
      <c r="I596" s="11"/>
    </row>
    <row r="597" ht="13.5" customHeight="1">
      <c r="I597" s="11"/>
    </row>
    <row r="598" ht="13.5" customHeight="1">
      <c r="I598" s="11"/>
    </row>
    <row r="599" ht="13.5" customHeight="1">
      <c r="I599" s="11"/>
    </row>
    <row r="600" ht="13.5" customHeight="1">
      <c r="I600" s="11"/>
    </row>
    <row r="601" ht="13.5" customHeight="1">
      <c r="I601" s="11"/>
    </row>
    <row r="602" ht="13.5" customHeight="1">
      <c r="I602" s="11"/>
    </row>
    <row r="603" ht="13.5" customHeight="1">
      <c r="I603" s="11"/>
    </row>
    <row r="604" ht="13.5" customHeight="1">
      <c r="I604" s="11"/>
    </row>
    <row r="605" ht="13.5" customHeight="1">
      <c r="I605" s="11"/>
    </row>
    <row r="606" ht="13.5" customHeight="1">
      <c r="I606" s="11"/>
    </row>
    <row r="607" ht="13.5" customHeight="1">
      <c r="I607" s="11"/>
    </row>
    <row r="608" ht="13.5" customHeight="1">
      <c r="I608" s="11"/>
    </row>
    <row r="609" ht="13.5" customHeight="1">
      <c r="I609" s="11"/>
    </row>
    <row r="610" ht="13.5" customHeight="1">
      <c r="I610" s="11"/>
    </row>
    <row r="611" ht="13.5" customHeight="1">
      <c r="I611" s="11"/>
    </row>
    <row r="612" ht="13.5" customHeight="1">
      <c r="I612" s="11"/>
    </row>
    <row r="613" ht="13.5" customHeight="1">
      <c r="I613" s="11"/>
    </row>
    <row r="614" ht="13.5" customHeight="1">
      <c r="I614" s="11"/>
    </row>
    <row r="615" ht="13.5" customHeight="1">
      <c r="I615" s="11"/>
    </row>
    <row r="616" ht="13.5" customHeight="1">
      <c r="I616" s="11"/>
    </row>
    <row r="617" ht="13.5" customHeight="1">
      <c r="I617" s="11"/>
    </row>
    <row r="618" ht="13.5" customHeight="1">
      <c r="I618" s="11"/>
    </row>
    <row r="619" ht="13.5" customHeight="1">
      <c r="I619" s="11"/>
    </row>
    <row r="620" ht="13.5" customHeight="1">
      <c r="I620" s="11"/>
    </row>
    <row r="621" ht="13.5" customHeight="1">
      <c r="I621" s="11"/>
    </row>
    <row r="622" ht="13.5" customHeight="1">
      <c r="I622" s="11"/>
    </row>
    <row r="623" ht="13.5" customHeight="1">
      <c r="I623" s="11"/>
    </row>
    <row r="624" ht="13.5" customHeight="1">
      <c r="I624" s="11"/>
    </row>
    <row r="625" ht="13.5" customHeight="1">
      <c r="I625" s="11"/>
    </row>
    <row r="626" ht="13.5" customHeight="1">
      <c r="I626" s="11"/>
    </row>
    <row r="627" ht="13.5" customHeight="1">
      <c r="I627" s="11"/>
    </row>
    <row r="628" ht="13.5" customHeight="1">
      <c r="I628" s="11"/>
    </row>
    <row r="629" ht="13.5" customHeight="1">
      <c r="I629" s="11"/>
    </row>
    <row r="630" ht="13.5" customHeight="1">
      <c r="I630" s="11"/>
    </row>
    <row r="631" ht="13.5" customHeight="1">
      <c r="I631" s="11"/>
    </row>
    <row r="632" ht="13.5" customHeight="1">
      <c r="I632" s="11"/>
    </row>
    <row r="633" ht="13.5" customHeight="1">
      <c r="I633" s="11"/>
    </row>
    <row r="634" ht="13.5" customHeight="1">
      <c r="I634" s="11"/>
    </row>
    <row r="635" ht="13.5" customHeight="1">
      <c r="I635" s="11"/>
    </row>
    <row r="636" ht="13.5" customHeight="1">
      <c r="I636" s="11"/>
    </row>
    <row r="637" ht="13.5" customHeight="1">
      <c r="I637" s="11"/>
    </row>
    <row r="638" ht="13.5" customHeight="1">
      <c r="I638" s="11"/>
    </row>
    <row r="639" ht="13.5" customHeight="1">
      <c r="I639" s="11"/>
    </row>
    <row r="640" ht="13.5" customHeight="1">
      <c r="I640" s="11"/>
    </row>
    <row r="641" ht="13.5" customHeight="1">
      <c r="I641" s="11"/>
    </row>
    <row r="642" ht="13.5" customHeight="1">
      <c r="I642" s="11"/>
    </row>
    <row r="643" ht="13.5" customHeight="1">
      <c r="I643" s="11"/>
    </row>
    <row r="644" ht="13.5" customHeight="1">
      <c r="I644" s="11"/>
    </row>
    <row r="645" ht="13.5" customHeight="1">
      <c r="I645" s="11"/>
    </row>
    <row r="646" ht="13.5" customHeight="1">
      <c r="I646" s="11"/>
    </row>
    <row r="647" ht="13.5" customHeight="1">
      <c r="I647" s="11"/>
    </row>
    <row r="648" ht="13.5" customHeight="1">
      <c r="I648" s="11"/>
    </row>
    <row r="649" ht="13.5" customHeight="1">
      <c r="I649" s="11"/>
    </row>
    <row r="650" ht="13.5" customHeight="1">
      <c r="I650" s="11"/>
    </row>
    <row r="651" ht="13.5" customHeight="1">
      <c r="I651" s="11"/>
    </row>
    <row r="652" ht="13.5" customHeight="1">
      <c r="I652" s="11"/>
    </row>
    <row r="653" ht="13.5" customHeight="1">
      <c r="I653" s="11"/>
    </row>
    <row r="654" ht="13.5" customHeight="1">
      <c r="I654" s="11"/>
    </row>
    <row r="655" ht="13.5" customHeight="1">
      <c r="I655" s="11"/>
    </row>
    <row r="656" ht="13.5" customHeight="1">
      <c r="I656" s="11"/>
    </row>
    <row r="657" ht="13.5" customHeight="1">
      <c r="I657" s="11"/>
    </row>
    <row r="658" ht="13.5" customHeight="1">
      <c r="I658" s="11"/>
    </row>
    <row r="659" ht="13.5" customHeight="1">
      <c r="I659" s="11"/>
    </row>
    <row r="660" ht="13.5" customHeight="1">
      <c r="I660" s="11"/>
    </row>
    <row r="661" ht="13.5" customHeight="1">
      <c r="I661" s="11"/>
    </row>
    <row r="662" ht="13.5" customHeight="1">
      <c r="I662" s="11"/>
    </row>
    <row r="663" ht="13.5" customHeight="1">
      <c r="I663" s="11"/>
    </row>
    <row r="664" ht="13.5" customHeight="1">
      <c r="I664" s="11"/>
    </row>
    <row r="665" ht="13.5" customHeight="1">
      <c r="I665" s="11"/>
    </row>
    <row r="666" ht="13.5" customHeight="1">
      <c r="I666" s="11"/>
    </row>
    <row r="667" ht="13.5" customHeight="1">
      <c r="I667" s="11"/>
    </row>
    <row r="668" ht="13.5" customHeight="1">
      <c r="I668" s="11"/>
    </row>
    <row r="669" ht="13.5" customHeight="1">
      <c r="I669" s="11"/>
    </row>
    <row r="670" ht="13.5" customHeight="1">
      <c r="I670" s="11"/>
    </row>
    <row r="671" ht="13.5" customHeight="1">
      <c r="I671" s="11"/>
    </row>
    <row r="672" ht="13.5" customHeight="1">
      <c r="I672" s="11"/>
    </row>
    <row r="673" ht="13.5" customHeight="1">
      <c r="I673" s="11"/>
    </row>
    <row r="674" ht="13.5" customHeight="1">
      <c r="I674" s="11"/>
    </row>
    <row r="675" ht="13.5" customHeight="1">
      <c r="I675" s="11"/>
    </row>
    <row r="676" ht="13.5" customHeight="1">
      <c r="I676" s="11"/>
    </row>
    <row r="677" ht="13.5" customHeight="1">
      <c r="I677" s="11"/>
    </row>
    <row r="678" ht="13.5" customHeight="1">
      <c r="I678" s="11"/>
    </row>
    <row r="679" ht="13.5" customHeight="1">
      <c r="I679" s="11"/>
    </row>
    <row r="680" ht="13.5" customHeight="1">
      <c r="I680" s="11"/>
    </row>
    <row r="681" ht="13.5" customHeight="1">
      <c r="I681" s="11"/>
    </row>
    <row r="682" ht="13.5" customHeight="1">
      <c r="I682" s="11"/>
    </row>
    <row r="683" ht="13.5" customHeight="1">
      <c r="I683" s="11"/>
    </row>
    <row r="684" ht="13.5" customHeight="1">
      <c r="I684" s="11"/>
    </row>
    <row r="685" ht="13.5" customHeight="1">
      <c r="I685" s="11"/>
    </row>
    <row r="686" ht="13.5" customHeight="1">
      <c r="I686" s="11"/>
    </row>
    <row r="687" ht="13.5" customHeight="1">
      <c r="I687" s="11"/>
    </row>
    <row r="688" ht="13.5" customHeight="1">
      <c r="I688" s="11"/>
    </row>
    <row r="689" ht="13.5" customHeight="1">
      <c r="I689" s="11"/>
    </row>
    <row r="690" ht="13.5" customHeight="1">
      <c r="I690" s="11"/>
    </row>
    <row r="691" ht="13.5" customHeight="1">
      <c r="I691" s="11"/>
    </row>
    <row r="692" ht="13.5" customHeight="1">
      <c r="I692" s="11"/>
    </row>
    <row r="693" ht="13.5" customHeight="1">
      <c r="I693" s="11"/>
    </row>
    <row r="694" ht="13.5" customHeight="1">
      <c r="I694" s="11"/>
    </row>
    <row r="695" ht="13.5" customHeight="1">
      <c r="I695" s="11"/>
    </row>
    <row r="696" ht="13.5" customHeight="1">
      <c r="I696" s="11"/>
    </row>
    <row r="697" ht="13.5" customHeight="1">
      <c r="I697" s="11"/>
    </row>
    <row r="698" ht="13.5" customHeight="1">
      <c r="I698" s="11"/>
    </row>
    <row r="699" ht="13.5" customHeight="1">
      <c r="I699" s="11"/>
    </row>
    <row r="700" ht="13.5" customHeight="1">
      <c r="I700" s="11"/>
    </row>
    <row r="701" ht="13.5" customHeight="1">
      <c r="I701" s="11"/>
    </row>
    <row r="702" ht="13.5" customHeight="1">
      <c r="I702" s="11"/>
    </row>
    <row r="703" ht="13.5" customHeight="1">
      <c r="I703" s="11"/>
    </row>
    <row r="704" ht="13.5" customHeight="1">
      <c r="I704" s="11"/>
    </row>
    <row r="705" ht="13.5" customHeight="1">
      <c r="I705" s="11"/>
    </row>
    <row r="706" ht="13.5" customHeight="1">
      <c r="I706" s="11"/>
    </row>
    <row r="707" ht="13.5" customHeight="1">
      <c r="I707" s="11"/>
    </row>
    <row r="708" ht="13.5" customHeight="1">
      <c r="I708" s="11"/>
    </row>
    <row r="709" ht="13.5" customHeight="1">
      <c r="I709" s="11"/>
    </row>
    <row r="710" ht="13.5" customHeight="1">
      <c r="I710" s="11"/>
    </row>
    <row r="711" ht="13.5" customHeight="1">
      <c r="I711" s="11"/>
    </row>
    <row r="712" ht="13.5" customHeight="1">
      <c r="I712" s="11"/>
    </row>
    <row r="713" ht="13.5" customHeight="1">
      <c r="I713" s="11"/>
    </row>
    <row r="714" ht="13.5" customHeight="1">
      <c r="I714" s="11"/>
    </row>
    <row r="715" ht="13.5" customHeight="1">
      <c r="I715" s="11"/>
    </row>
    <row r="716" ht="13.5" customHeight="1">
      <c r="I716" s="11"/>
    </row>
    <row r="717" ht="13.5" customHeight="1">
      <c r="I717" s="11"/>
    </row>
    <row r="718" ht="13.5" customHeight="1">
      <c r="I718" s="11"/>
    </row>
    <row r="719" ht="13.5" customHeight="1">
      <c r="I719" s="11"/>
    </row>
    <row r="720" ht="13.5" customHeight="1">
      <c r="I720" s="11"/>
    </row>
    <row r="721" ht="13.5" customHeight="1">
      <c r="I721" s="11"/>
    </row>
    <row r="722" ht="13.5" customHeight="1">
      <c r="I722" s="11"/>
    </row>
    <row r="723" ht="13.5" customHeight="1">
      <c r="I723" s="11"/>
    </row>
    <row r="724" ht="13.5" customHeight="1">
      <c r="I724" s="11"/>
    </row>
    <row r="725" ht="13.5" customHeight="1">
      <c r="I725" s="11"/>
    </row>
    <row r="726" ht="13.5" customHeight="1">
      <c r="I726" s="11"/>
    </row>
    <row r="727" ht="13.5" customHeight="1">
      <c r="I727" s="11"/>
    </row>
    <row r="728" ht="13.5" customHeight="1">
      <c r="I728" s="11"/>
    </row>
    <row r="729" ht="13.5" customHeight="1">
      <c r="I729" s="11"/>
    </row>
    <row r="730" ht="13.5" customHeight="1">
      <c r="I730" s="11"/>
    </row>
    <row r="731" ht="13.5" customHeight="1">
      <c r="I731" s="11"/>
    </row>
    <row r="732" ht="13.5" customHeight="1">
      <c r="I732" s="11"/>
    </row>
    <row r="733" ht="13.5" customHeight="1">
      <c r="I733" s="11"/>
    </row>
    <row r="734" ht="13.5" customHeight="1">
      <c r="I734" s="11"/>
    </row>
    <row r="735" ht="13.5" customHeight="1">
      <c r="I735" s="11"/>
    </row>
    <row r="736" ht="13.5" customHeight="1">
      <c r="I736" s="11"/>
    </row>
    <row r="737" ht="13.5" customHeight="1">
      <c r="I737" s="11"/>
    </row>
    <row r="738" ht="13.5" customHeight="1">
      <c r="I738" s="11"/>
    </row>
    <row r="739" ht="13.5" customHeight="1">
      <c r="I739" s="11"/>
    </row>
    <row r="740" ht="13.5" customHeight="1">
      <c r="I740" s="11"/>
    </row>
    <row r="741" ht="13.5" customHeight="1">
      <c r="I741" s="11"/>
    </row>
    <row r="742" ht="13.5" customHeight="1">
      <c r="I742" s="11"/>
    </row>
    <row r="743" ht="13.5" customHeight="1">
      <c r="I743" s="11"/>
    </row>
    <row r="744" ht="13.5" customHeight="1">
      <c r="I744" s="11"/>
    </row>
    <row r="745" ht="13.5" customHeight="1">
      <c r="I745" s="11"/>
    </row>
    <row r="746" ht="13.5" customHeight="1">
      <c r="I746" s="11"/>
    </row>
    <row r="747" ht="13.5" customHeight="1">
      <c r="I747" s="11"/>
    </row>
    <row r="748" ht="13.5" customHeight="1">
      <c r="I748" s="11"/>
    </row>
    <row r="749" ht="13.5" customHeight="1">
      <c r="I749" s="11"/>
    </row>
    <row r="750" ht="13.5" customHeight="1">
      <c r="I750" s="11"/>
    </row>
    <row r="751" ht="13.5" customHeight="1">
      <c r="I751" s="11"/>
    </row>
    <row r="752" ht="13.5" customHeight="1">
      <c r="I752" s="11"/>
    </row>
    <row r="753" ht="13.5" customHeight="1">
      <c r="I753" s="11"/>
    </row>
    <row r="754" ht="13.5" customHeight="1">
      <c r="I754" s="11"/>
    </row>
    <row r="755" ht="13.5" customHeight="1">
      <c r="I755" s="11"/>
    </row>
    <row r="756" ht="13.5" customHeight="1">
      <c r="I756" s="11"/>
    </row>
    <row r="757" ht="13.5" customHeight="1">
      <c r="I757" s="11"/>
    </row>
    <row r="758" ht="13.5" customHeight="1">
      <c r="I758" s="11"/>
    </row>
    <row r="759" ht="13.5" customHeight="1">
      <c r="I759" s="11"/>
    </row>
    <row r="760" ht="13.5" customHeight="1">
      <c r="I760" s="11"/>
    </row>
    <row r="761" ht="13.5" customHeight="1">
      <c r="I761" s="11"/>
    </row>
    <row r="762" ht="13.5" customHeight="1">
      <c r="I762" s="11"/>
    </row>
    <row r="763" ht="13.5" customHeight="1">
      <c r="I763" s="11"/>
    </row>
    <row r="764" ht="13.5" customHeight="1">
      <c r="I764" s="11"/>
    </row>
    <row r="765" ht="13.5" customHeight="1">
      <c r="I765" s="11"/>
    </row>
    <row r="766" ht="13.5" customHeight="1">
      <c r="I766" s="11"/>
    </row>
    <row r="767" ht="13.5" customHeight="1">
      <c r="I767" s="11"/>
    </row>
    <row r="768" ht="13.5" customHeight="1">
      <c r="I768" s="11"/>
    </row>
    <row r="769" ht="13.5" customHeight="1">
      <c r="I769" s="11"/>
    </row>
    <row r="770" ht="13.5" customHeight="1">
      <c r="I770" s="11"/>
    </row>
    <row r="771" ht="13.5" customHeight="1">
      <c r="I771" s="11"/>
    </row>
    <row r="772" ht="13.5" customHeight="1">
      <c r="I772" s="11"/>
    </row>
    <row r="773" ht="13.5" customHeight="1">
      <c r="I773" s="11"/>
    </row>
    <row r="774" ht="13.5" customHeight="1">
      <c r="I774" s="11"/>
    </row>
    <row r="775" ht="13.5" customHeight="1">
      <c r="I775" s="11"/>
    </row>
    <row r="776" ht="13.5" customHeight="1">
      <c r="I776" s="11"/>
    </row>
    <row r="777" ht="13.5" customHeight="1">
      <c r="I777" s="11"/>
    </row>
    <row r="778" ht="13.5" customHeight="1">
      <c r="I778" s="11"/>
    </row>
    <row r="779" ht="13.5" customHeight="1">
      <c r="I779" s="11"/>
    </row>
    <row r="780" ht="13.5" customHeight="1">
      <c r="I780" s="11"/>
    </row>
    <row r="781" ht="13.5" customHeight="1">
      <c r="I781" s="11"/>
    </row>
    <row r="782" ht="13.5" customHeight="1">
      <c r="I782" s="11"/>
    </row>
    <row r="783" ht="13.5" customHeight="1">
      <c r="I783" s="11"/>
    </row>
    <row r="784" ht="13.5" customHeight="1">
      <c r="I784" s="11"/>
    </row>
    <row r="785" ht="13.5" customHeight="1">
      <c r="I785" s="11"/>
    </row>
    <row r="786" ht="13.5" customHeight="1">
      <c r="I786" s="11"/>
    </row>
    <row r="787" ht="13.5" customHeight="1">
      <c r="I787" s="11"/>
    </row>
    <row r="788" ht="13.5" customHeight="1">
      <c r="I788" s="11"/>
    </row>
    <row r="789" ht="13.5" customHeight="1">
      <c r="I789" s="11"/>
    </row>
    <row r="790" ht="13.5" customHeight="1">
      <c r="I790" s="11"/>
    </row>
    <row r="791" ht="13.5" customHeight="1">
      <c r="I791" s="11"/>
    </row>
    <row r="792" ht="13.5" customHeight="1">
      <c r="I792" s="11"/>
    </row>
    <row r="793" ht="13.5" customHeight="1">
      <c r="I793" s="11"/>
    </row>
    <row r="794" ht="13.5" customHeight="1">
      <c r="I794" s="11"/>
    </row>
    <row r="795" ht="13.5" customHeight="1">
      <c r="I795" s="11"/>
    </row>
    <row r="796" ht="13.5" customHeight="1">
      <c r="I796" s="11"/>
    </row>
    <row r="797" ht="13.5" customHeight="1">
      <c r="I797" s="11"/>
    </row>
    <row r="798" ht="13.5" customHeight="1">
      <c r="I798" s="11"/>
    </row>
    <row r="799" ht="13.5" customHeight="1">
      <c r="I799" s="11"/>
    </row>
    <row r="800" ht="13.5" customHeight="1">
      <c r="I800" s="11"/>
    </row>
    <row r="801" ht="13.5" customHeight="1">
      <c r="I801" s="11"/>
    </row>
    <row r="802" ht="13.5" customHeight="1">
      <c r="I802" s="11"/>
    </row>
    <row r="803" ht="13.5" customHeight="1">
      <c r="I803" s="11"/>
    </row>
    <row r="804" ht="13.5" customHeight="1">
      <c r="I804" s="11"/>
    </row>
    <row r="805" ht="13.5" customHeight="1">
      <c r="I805" s="11"/>
    </row>
    <row r="806" ht="13.5" customHeight="1">
      <c r="I806" s="11"/>
    </row>
    <row r="807" ht="13.5" customHeight="1">
      <c r="I807" s="11"/>
    </row>
    <row r="808" ht="13.5" customHeight="1">
      <c r="I808" s="11"/>
    </row>
    <row r="809" ht="13.5" customHeight="1">
      <c r="I809" s="11"/>
    </row>
    <row r="810" ht="13.5" customHeight="1">
      <c r="I810" s="11"/>
    </row>
    <row r="811" ht="13.5" customHeight="1">
      <c r="I811" s="11"/>
    </row>
    <row r="812" ht="13.5" customHeight="1">
      <c r="I812" s="11"/>
    </row>
    <row r="813" ht="13.5" customHeight="1">
      <c r="I813" s="11"/>
    </row>
    <row r="814" ht="13.5" customHeight="1">
      <c r="I814" s="11"/>
    </row>
    <row r="815" ht="13.5" customHeight="1">
      <c r="I815" s="11"/>
    </row>
    <row r="816" ht="13.5" customHeight="1">
      <c r="I816" s="11"/>
    </row>
    <row r="817" ht="13.5" customHeight="1">
      <c r="I817" s="11"/>
    </row>
    <row r="818" ht="13.5" customHeight="1">
      <c r="I818" s="11"/>
    </row>
    <row r="819" ht="13.5" customHeight="1">
      <c r="I819" s="11"/>
    </row>
    <row r="820" ht="13.5" customHeight="1">
      <c r="I820" s="11"/>
    </row>
    <row r="821" ht="13.5" customHeight="1">
      <c r="I821" s="11"/>
    </row>
    <row r="822" ht="13.5" customHeight="1">
      <c r="I822" s="11"/>
    </row>
    <row r="823" ht="13.5" customHeight="1">
      <c r="I823" s="11"/>
    </row>
    <row r="824" ht="13.5" customHeight="1">
      <c r="I824" s="11"/>
    </row>
    <row r="825" ht="13.5" customHeight="1">
      <c r="I825" s="11"/>
    </row>
    <row r="826" ht="13.5" customHeight="1">
      <c r="I826" s="11"/>
    </row>
    <row r="827" ht="13.5" customHeight="1">
      <c r="I827" s="11"/>
    </row>
    <row r="828" ht="13.5" customHeight="1">
      <c r="I828" s="11"/>
    </row>
    <row r="829" ht="13.5" customHeight="1">
      <c r="I829" s="11"/>
    </row>
    <row r="830" ht="13.5" customHeight="1">
      <c r="I830" s="11"/>
    </row>
    <row r="831" ht="13.5" customHeight="1">
      <c r="I831" s="11"/>
    </row>
    <row r="832" ht="13.5" customHeight="1">
      <c r="I832" s="11"/>
    </row>
    <row r="833" ht="13.5" customHeight="1">
      <c r="I833" s="11"/>
    </row>
    <row r="834" ht="13.5" customHeight="1">
      <c r="I834" s="11"/>
    </row>
    <row r="835" ht="13.5" customHeight="1">
      <c r="I835" s="11"/>
    </row>
    <row r="836" ht="13.5" customHeight="1">
      <c r="I836" s="11"/>
    </row>
    <row r="837" ht="13.5" customHeight="1">
      <c r="I837" s="11"/>
    </row>
    <row r="838" ht="13.5" customHeight="1">
      <c r="I838" s="11"/>
    </row>
    <row r="839" ht="13.5" customHeight="1">
      <c r="I839" s="11"/>
    </row>
    <row r="840" ht="13.5" customHeight="1">
      <c r="I840" s="11"/>
    </row>
    <row r="841" ht="13.5" customHeight="1">
      <c r="I841" s="11"/>
    </row>
    <row r="842" ht="13.5" customHeight="1">
      <c r="I842" s="11"/>
    </row>
    <row r="843" ht="13.5" customHeight="1">
      <c r="I843" s="11"/>
    </row>
    <row r="844" ht="13.5" customHeight="1">
      <c r="I844" s="11"/>
    </row>
    <row r="845" ht="13.5" customHeight="1">
      <c r="I845" s="11"/>
    </row>
    <row r="846" ht="13.5" customHeight="1">
      <c r="I846" s="11"/>
    </row>
    <row r="847" ht="13.5" customHeight="1">
      <c r="I847" s="11"/>
    </row>
    <row r="848" ht="13.5" customHeight="1">
      <c r="I848" s="11"/>
    </row>
    <row r="849" ht="13.5" customHeight="1">
      <c r="I849" s="11"/>
    </row>
    <row r="850" ht="13.5" customHeight="1">
      <c r="I850" s="11"/>
    </row>
    <row r="851" ht="13.5" customHeight="1">
      <c r="I851" s="11"/>
    </row>
    <row r="852" ht="13.5" customHeight="1">
      <c r="I852" s="11"/>
    </row>
    <row r="853" ht="13.5" customHeight="1">
      <c r="I853" s="11"/>
    </row>
    <row r="854" ht="13.5" customHeight="1">
      <c r="I854" s="11"/>
    </row>
    <row r="855" ht="13.5" customHeight="1">
      <c r="I855" s="11"/>
    </row>
    <row r="856" ht="13.5" customHeight="1">
      <c r="I856" s="11"/>
    </row>
    <row r="857" ht="13.5" customHeight="1">
      <c r="I857" s="11"/>
    </row>
    <row r="858" ht="13.5" customHeight="1">
      <c r="I858" s="11"/>
    </row>
    <row r="859" ht="13.5" customHeight="1">
      <c r="I859" s="11"/>
    </row>
    <row r="860" ht="13.5" customHeight="1">
      <c r="I860" s="11"/>
    </row>
    <row r="861" ht="13.5" customHeight="1">
      <c r="I861" s="11"/>
    </row>
    <row r="862" ht="13.5" customHeight="1">
      <c r="I862" s="11"/>
    </row>
    <row r="863" ht="13.5" customHeight="1">
      <c r="I863" s="11"/>
    </row>
    <row r="864" ht="13.5" customHeight="1">
      <c r="I864" s="11"/>
    </row>
    <row r="865" ht="13.5" customHeight="1">
      <c r="I865" s="11"/>
    </row>
    <row r="866" ht="13.5" customHeight="1">
      <c r="I866" s="11"/>
    </row>
    <row r="867" ht="13.5" customHeight="1">
      <c r="I867" s="11"/>
    </row>
    <row r="868" ht="13.5" customHeight="1">
      <c r="I868" s="11"/>
    </row>
    <row r="869" ht="13.5" customHeight="1">
      <c r="I869" s="11"/>
    </row>
    <row r="870" ht="13.5" customHeight="1">
      <c r="I870" s="11"/>
    </row>
    <row r="871" ht="13.5" customHeight="1">
      <c r="I871" s="11"/>
    </row>
    <row r="872" ht="13.5" customHeight="1">
      <c r="I872" s="11"/>
    </row>
    <row r="873" ht="13.5" customHeight="1">
      <c r="I873" s="11"/>
    </row>
    <row r="874" ht="13.5" customHeight="1">
      <c r="I874" s="11"/>
    </row>
    <row r="875" ht="13.5" customHeight="1">
      <c r="I875" s="11"/>
    </row>
    <row r="876" ht="13.5" customHeight="1">
      <c r="I876" s="11"/>
    </row>
    <row r="877" ht="13.5" customHeight="1">
      <c r="I877" s="11"/>
    </row>
    <row r="878" ht="13.5" customHeight="1">
      <c r="I878" s="11"/>
    </row>
    <row r="879" ht="13.5" customHeight="1">
      <c r="I879" s="11"/>
    </row>
    <row r="880" ht="13.5" customHeight="1">
      <c r="I880" s="11"/>
    </row>
    <row r="881" ht="13.5" customHeight="1">
      <c r="I881" s="11"/>
    </row>
    <row r="882" ht="13.5" customHeight="1">
      <c r="I882" s="11"/>
    </row>
    <row r="883" ht="13.5" customHeight="1">
      <c r="I883" s="11"/>
    </row>
    <row r="884" ht="13.5" customHeight="1">
      <c r="I884" s="11"/>
    </row>
    <row r="885" ht="13.5" customHeight="1">
      <c r="I885" s="11"/>
    </row>
    <row r="886" ht="13.5" customHeight="1">
      <c r="I886" s="11"/>
    </row>
    <row r="887" ht="13.5" customHeight="1">
      <c r="I887" s="11"/>
    </row>
    <row r="888" ht="13.5" customHeight="1">
      <c r="I888" s="11"/>
    </row>
    <row r="889" ht="13.5" customHeight="1">
      <c r="I889" s="11"/>
    </row>
    <row r="890" ht="13.5" customHeight="1">
      <c r="I890" s="11"/>
    </row>
    <row r="891" ht="13.5" customHeight="1">
      <c r="I891" s="11"/>
    </row>
    <row r="892" ht="13.5" customHeight="1">
      <c r="I892" s="11"/>
    </row>
    <row r="893" ht="13.5" customHeight="1">
      <c r="I893" s="11"/>
    </row>
    <row r="894" ht="13.5" customHeight="1">
      <c r="I894" s="11"/>
    </row>
    <row r="895" ht="13.5" customHeight="1">
      <c r="I895" s="11"/>
    </row>
    <row r="896" ht="13.5" customHeight="1">
      <c r="I896" s="11"/>
    </row>
    <row r="897" ht="13.5" customHeight="1">
      <c r="I897" s="11"/>
    </row>
    <row r="898" ht="13.5" customHeight="1">
      <c r="I898" s="11"/>
    </row>
    <row r="899" ht="13.5" customHeight="1">
      <c r="I899" s="11"/>
    </row>
    <row r="900" ht="13.5" customHeight="1">
      <c r="I900" s="11"/>
    </row>
    <row r="901" ht="13.5" customHeight="1">
      <c r="I901" s="11"/>
    </row>
    <row r="902" ht="13.5" customHeight="1">
      <c r="I902" s="11"/>
    </row>
    <row r="903" ht="13.5" customHeight="1">
      <c r="I903" s="11"/>
    </row>
    <row r="904" ht="13.5" customHeight="1">
      <c r="I904" s="11"/>
    </row>
    <row r="905" ht="13.5" customHeight="1">
      <c r="I905" s="11"/>
    </row>
    <row r="906" ht="13.5" customHeight="1">
      <c r="I906" s="11"/>
    </row>
    <row r="907" ht="13.5" customHeight="1">
      <c r="I907" s="11"/>
    </row>
    <row r="908" ht="13.5" customHeight="1">
      <c r="I908" s="11"/>
    </row>
    <row r="909" ht="13.5" customHeight="1">
      <c r="I909" s="11"/>
    </row>
    <row r="910" ht="13.5" customHeight="1">
      <c r="I910" s="11"/>
    </row>
    <row r="911" ht="13.5" customHeight="1">
      <c r="I911" s="11"/>
    </row>
    <row r="912" ht="13.5" customHeight="1">
      <c r="I912" s="11"/>
    </row>
    <row r="913" ht="13.5" customHeight="1">
      <c r="I913" s="11"/>
    </row>
    <row r="914" ht="13.5" customHeight="1">
      <c r="I914" s="11"/>
    </row>
    <row r="915" ht="13.5" customHeight="1">
      <c r="I915" s="11"/>
    </row>
    <row r="916" ht="13.5" customHeight="1">
      <c r="I916" s="11"/>
    </row>
    <row r="917" ht="13.5" customHeight="1">
      <c r="I917" s="11"/>
    </row>
    <row r="918" ht="13.5" customHeight="1">
      <c r="I918" s="11"/>
    </row>
    <row r="919" ht="13.5" customHeight="1">
      <c r="I919" s="11"/>
    </row>
    <row r="920" ht="13.5" customHeight="1">
      <c r="I920" s="11"/>
    </row>
    <row r="921" ht="13.5" customHeight="1">
      <c r="I921" s="11"/>
    </row>
    <row r="922" ht="13.5" customHeight="1">
      <c r="I922" s="11"/>
    </row>
    <row r="923" ht="13.5" customHeight="1">
      <c r="I923" s="11"/>
    </row>
    <row r="924" ht="13.5" customHeight="1">
      <c r="I924" s="11"/>
    </row>
    <row r="925" ht="13.5" customHeight="1">
      <c r="I925" s="11"/>
    </row>
    <row r="926" ht="13.5" customHeight="1">
      <c r="I926" s="11"/>
    </row>
    <row r="927" ht="13.5" customHeight="1">
      <c r="I927" s="11"/>
    </row>
    <row r="928" ht="13.5" customHeight="1">
      <c r="I928" s="11"/>
    </row>
    <row r="929" ht="13.5" customHeight="1">
      <c r="I929" s="11"/>
    </row>
    <row r="930" ht="13.5" customHeight="1">
      <c r="I930" s="11"/>
    </row>
    <row r="931" ht="13.5" customHeight="1">
      <c r="I931" s="11"/>
    </row>
    <row r="932" ht="13.5" customHeight="1">
      <c r="I932" s="11"/>
    </row>
    <row r="933" ht="13.5" customHeight="1">
      <c r="I933" s="11"/>
    </row>
    <row r="934" ht="13.5" customHeight="1">
      <c r="I934" s="11"/>
    </row>
    <row r="935" ht="13.5" customHeight="1">
      <c r="I935" s="11"/>
    </row>
    <row r="936" ht="13.5" customHeight="1">
      <c r="I936" s="11"/>
    </row>
    <row r="937" ht="13.5" customHeight="1">
      <c r="I937" s="11"/>
    </row>
    <row r="938" ht="13.5" customHeight="1">
      <c r="I938" s="11"/>
    </row>
    <row r="939" ht="13.5" customHeight="1">
      <c r="I939" s="11"/>
    </row>
    <row r="940" ht="13.5" customHeight="1">
      <c r="I940" s="11"/>
    </row>
    <row r="941" ht="13.5" customHeight="1">
      <c r="I941" s="11"/>
    </row>
    <row r="942" ht="13.5" customHeight="1">
      <c r="I942" s="11"/>
    </row>
    <row r="943" ht="13.5" customHeight="1">
      <c r="I943" s="11"/>
    </row>
    <row r="944" ht="13.5" customHeight="1">
      <c r="I944" s="11"/>
    </row>
    <row r="945" ht="13.5" customHeight="1">
      <c r="I945" s="11"/>
    </row>
    <row r="946" ht="13.5" customHeight="1">
      <c r="I946" s="11"/>
    </row>
    <row r="947" ht="13.5" customHeight="1">
      <c r="I947" s="11"/>
    </row>
    <row r="948" ht="13.5" customHeight="1">
      <c r="I948" s="11"/>
    </row>
    <row r="949" ht="13.5" customHeight="1">
      <c r="I949" s="11"/>
    </row>
    <row r="950" ht="13.5" customHeight="1">
      <c r="I950" s="11"/>
    </row>
    <row r="951" ht="13.5" customHeight="1">
      <c r="I951" s="11"/>
    </row>
    <row r="952" ht="13.5" customHeight="1">
      <c r="I952" s="11"/>
    </row>
    <row r="953" ht="13.5" customHeight="1">
      <c r="I953" s="11"/>
    </row>
    <row r="954" ht="13.5" customHeight="1">
      <c r="I954" s="11"/>
    </row>
    <row r="955" ht="13.5" customHeight="1">
      <c r="I955" s="11"/>
    </row>
    <row r="956" ht="13.5" customHeight="1">
      <c r="I956" s="11"/>
    </row>
    <row r="957" ht="13.5" customHeight="1">
      <c r="I957" s="11"/>
    </row>
    <row r="958" ht="13.5" customHeight="1">
      <c r="I958" s="11"/>
    </row>
    <row r="959" ht="13.5" customHeight="1">
      <c r="I959" s="11"/>
    </row>
    <row r="960" ht="13.5" customHeight="1">
      <c r="I960" s="11"/>
    </row>
    <row r="961" ht="13.5" customHeight="1">
      <c r="I961" s="11"/>
    </row>
    <row r="962" ht="13.5" customHeight="1">
      <c r="I962" s="11"/>
    </row>
    <row r="963" ht="13.5" customHeight="1">
      <c r="I963" s="11"/>
    </row>
    <row r="964" ht="13.5" customHeight="1">
      <c r="I964" s="11"/>
    </row>
    <row r="965" ht="13.5" customHeight="1">
      <c r="I965" s="11"/>
    </row>
    <row r="966" ht="13.5" customHeight="1">
      <c r="I966" s="11"/>
    </row>
    <row r="967" ht="13.5" customHeight="1">
      <c r="I967" s="11"/>
    </row>
    <row r="968" ht="13.5" customHeight="1">
      <c r="I968" s="11"/>
    </row>
    <row r="969" ht="13.5" customHeight="1">
      <c r="I969" s="11"/>
    </row>
    <row r="970" ht="13.5" customHeight="1">
      <c r="I970" s="11"/>
    </row>
    <row r="971" ht="13.5" customHeight="1">
      <c r="I971" s="11"/>
    </row>
    <row r="972" ht="13.5" customHeight="1">
      <c r="I972" s="11"/>
    </row>
    <row r="973" ht="13.5" customHeight="1">
      <c r="I973" s="11"/>
    </row>
    <row r="974" ht="13.5" customHeight="1">
      <c r="I974" s="11"/>
    </row>
    <row r="975" ht="13.5" customHeight="1">
      <c r="I975" s="11"/>
    </row>
    <row r="976" ht="13.5" customHeight="1">
      <c r="I976" s="11"/>
    </row>
    <row r="977" ht="13.5" customHeight="1">
      <c r="I977" s="11"/>
    </row>
    <row r="978" ht="13.5" customHeight="1">
      <c r="I978" s="11"/>
    </row>
    <row r="979" ht="13.5" customHeight="1">
      <c r="I979" s="11"/>
    </row>
    <row r="980" ht="13.5" customHeight="1">
      <c r="I980" s="11"/>
    </row>
    <row r="981" ht="13.5" customHeight="1">
      <c r="I981" s="11"/>
    </row>
    <row r="982" ht="13.5" customHeight="1">
      <c r="I982" s="11"/>
    </row>
    <row r="983" ht="13.5" customHeight="1">
      <c r="I983" s="11"/>
    </row>
    <row r="984" ht="13.5" customHeight="1">
      <c r="I984" s="11"/>
    </row>
    <row r="985" ht="13.5" customHeight="1">
      <c r="I985" s="11"/>
    </row>
    <row r="986" ht="13.5" customHeight="1">
      <c r="I986" s="11"/>
    </row>
    <row r="987" ht="13.5" customHeight="1">
      <c r="I987" s="11"/>
    </row>
    <row r="988" ht="13.5" customHeight="1">
      <c r="I988" s="11"/>
    </row>
    <row r="989" ht="13.5" customHeight="1">
      <c r="I989" s="11"/>
    </row>
    <row r="990" ht="13.5" customHeight="1">
      <c r="I990" s="11"/>
    </row>
    <row r="991" ht="13.5" customHeight="1">
      <c r="I991" s="11"/>
    </row>
    <row r="992" ht="13.5" customHeight="1">
      <c r="I992" s="11"/>
    </row>
    <row r="993" ht="13.5" customHeight="1">
      <c r="I993" s="11"/>
    </row>
    <row r="994" ht="13.5" customHeight="1">
      <c r="I994" s="11"/>
    </row>
    <row r="995" ht="13.5" customHeight="1">
      <c r="I995" s="11"/>
    </row>
    <row r="996" ht="13.5" customHeight="1">
      <c r="I996" s="11"/>
    </row>
    <row r="997" ht="13.5" customHeight="1">
      <c r="I997" s="11"/>
    </row>
    <row r="998" ht="13.5" customHeight="1">
      <c r="I998" s="11"/>
    </row>
    <row r="999" ht="13.5" customHeight="1">
      <c r="I999" s="11"/>
    </row>
    <row r="1000" ht="13.5" customHeight="1">
      <c r="I1000" s="11"/>
    </row>
  </sheetData>
  <autoFilter ref="$C$82:$K$93"/>
  <mergeCells count="13">
    <mergeCell ref="E9:H9"/>
    <mergeCell ref="E11:H11"/>
    <mergeCell ref="E49:H49"/>
    <mergeCell ref="E47:H47"/>
    <mergeCell ref="E73:H73"/>
    <mergeCell ref="E71:H71"/>
    <mergeCell ref="G1:H1"/>
    <mergeCell ref="L2:V2"/>
    <mergeCell ref="E51:H51"/>
    <mergeCell ref="J55:J56"/>
    <mergeCell ref="E7:H7"/>
    <mergeCell ref="E26:H26"/>
    <mergeCell ref="E75:H75"/>
  </mergeCells>
  <printOptions/>
  <pageMargins bottom="0.75" footer="0.0" header="0.0" left="0.7" right="0.7" top="0.75"/>
  <pageSetup orientation="landscape"/>
  <headerFooter>
    <oddFooter>&amp;CStrana &amp;P z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6.83" defaultRowHeight="15.0"/>
  <cols>
    <col customWidth="1" min="1" max="1" width="8.33"/>
    <col customWidth="1" min="2" max="2" width="1.67"/>
    <col customWidth="1" min="3" max="4" width="5.0"/>
    <col customWidth="1" min="5" max="5" width="11.67"/>
    <col customWidth="1" min="6" max="6" width="9.17"/>
    <col customWidth="1" min="7" max="7" width="5.0"/>
    <col customWidth="1" min="8" max="8" width="77.83"/>
    <col customWidth="1" min="9" max="10" width="20.0"/>
    <col customWidth="1" min="11" max="11" width="1.67"/>
    <col customWidth="1" min="12" max="26" width="8.0"/>
  </cols>
  <sheetData>
    <row r="1" ht="37.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ht="7.5" customHeight="1">
      <c r="A2" s="217"/>
      <c r="B2" s="218"/>
      <c r="C2" s="219"/>
      <c r="D2" s="219"/>
      <c r="E2" s="219"/>
      <c r="F2" s="219"/>
      <c r="G2" s="219"/>
      <c r="H2" s="219"/>
      <c r="I2" s="219"/>
      <c r="J2" s="219"/>
      <c r="K2" s="220"/>
    </row>
    <row r="3" ht="45.0" customHeight="1">
      <c r="A3" s="221"/>
      <c r="B3" s="132"/>
      <c r="C3" s="222" t="s">
        <v>843</v>
      </c>
      <c r="K3" s="223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</row>
    <row r="4" ht="25.5" customHeight="1">
      <c r="A4" s="217"/>
      <c r="B4" s="40"/>
      <c r="C4" s="224" t="s">
        <v>844</v>
      </c>
      <c r="D4" s="225"/>
      <c r="E4" s="225"/>
      <c r="F4" s="225"/>
      <c r="G4" s="225"/>
      <c r="H4" s="225"/>
      <c r="I4" s="225"/>
      <c r="J4" s="225"/>
      <c r="K4" s="42"/>
    </row>
    <row r="5" ht="5.25" customHeight="1">
      <c r="A5" s="217"/>
      <c r="B5" s="40"/>
      <c r="C5" s="226"/>
      <c r="D5" s="226"/>
      <c r="E5" s="226"/>
      <c r="F5" s="226"/>
      <c r="G5" s="226"/>
      <c r="H5" s="226"/>
      <c r="I5" s="226"/>
      <c r="J5" s="226"/>
      <c r="K5" s="42"/>
    </row>
    <row r="6" ht="15.0" customHeight="1">
      <c r="A6" s="217"/>
      <c r="B6" s="40"/>
      <c r="C6" s="38" t="s">
        <v>845</v>
      </c>
      <c r="K6" s="42"/>
    </row>
    <row r="7" ht="15.0" customHeight="1">
      <c r="A7" s="217"/>
      <c r="B7" s="227"/>
      <c r="C7" s="38" t="s">
        <v>846</v>
      </c>
      <c r="K7" s="42"/>
    </row>
    <row r="8" ht="12.75" customHeight="1">
      <c r="A8" s="217"/>
      <c r="B8" s="227"/>
      <c r="C8" s="38"/>
      <c r="D8" s="38"/>
      <c r="E8" s="38"/>
      <c r="F8" s="38"/>
      <c r="G8" s="38"/>
      <c r="H8" s="38"/>
      <c r="I8" s="38"/>
      <c r="J8" s="38"/>
      <c r="K8" s="42"/>
    </row>
    <row r="9" ht="15.0" customHeight="1">
      <c r="A9" s="217"/>
      <c r="B9" s="227"/>
      <c r="C9" s="38" t="s">
        <v>847</v>
      </c>
      <c r="K9" s="42"/>
    </row>
    <row r="10" ht="15.0" customHeight="1">
      <c r="A10" s="217"/>
      <c r="B10" s="227"/>
      <c r="C10" s="38"/>
      <c r="D10" s="38" t="s">
        <v>848</v>
      </c>
      <c r="K10" s="42"/>
    </row>
    <row r="11" ht="15.0" customHeight="1">
      <c r="A11" s="217"/>
      <c r="B11" s="227"/>
      <c r="C11" s="228"/>
      <c r="D11" s="38" t="s">
        <v>849</v>
      </c>
      <c r="K11" s="42"/>
    </row>
    <row r="12" ht="12.75" customHeight="1">
      <c r="A12" s="217"/>
      <c r="B12" s="227"/>
      <c r="C12" s="228"/>
      <c r="D12" s="228"/>
      <c r="E12" s="228"/>
      <c r="F12" s="228"/>
      <c r="G12" s="228"/>
      <c r="H12" s="228"/>
      <c r="I12" s="228"/>
      <c r="J12" s="228"/>
      <c r="K12" s="42"/>
    </row>
    <row r="13" ht="15.0" customHeight="1">
      <c r="A13" s="217"/>
      <c r="B13" s="227"/>
      <c r="C13" s="228"/>
      <c r="D13" s="38" t="s">
        <v>850</v>
      </c>
      <c r="K13" s="42"/>
    </row>
    <row r="14" ht="15.0" customHeight="1">
      <c r="A14" s="217"/>
      <c r="B14" s="227"/>
      <c r="C14" s="228"/>
      <c r="D14" s="38" t="s">
        <v>851</v>
      </c>
      <c r="K14" s="42"/>
    </row>
    <row r="15" ht="15.0" customHeight="1">
      <c r="A15" s="217"/>
      <c r="B15" s="227"/>
      <c r="C15" s="228"/>
      <c r="D15" s="38" t="s">
        <v>852</v>
      </c>
      <c r="K15" s="42"/>
    </row>
    <row r="16" ht="15.0" customHeight="1">
      <c r="A16" s="217"/>
      <c r="B16" s="227"/>
      <c r="C16" s="228"/>
      <c r="D16" s="228"/>
      <c r="E16" s="79" t="s">
        <v>112</v>
      </c>
      <c r="F16" s="38" t="s">
        <v>853</v>
      </c>
      <c r="K16" s="42"/>
    </row>
    <row r="17" ht="15.0" customHeight="1">
      <c r="A17" s="217"/>
      <c r="B17" s="227"/>
      <c r="C17" s="228"/>
      <c r="D17" s="228"/>
      <c r="E17" s="79" t="s">
        <v>854</v>
      </c>
      <c r="F17" s="38" t="s">
        <v>855</v>
      </c>
      <c r="K17" s="42"/>
    </row>
    <row r="18" ht="15.0" customHeight="1">
      <c r="A18" s="217"/>
      <c r="B18" s="227"/>
      <c r="C18" s="228"/>
      <c r="D18" s="228"/>
      <c r="E18" s="79" t="s">
        <v>856</v>
      </c>
      <c r="F18" s="38" t="s">
        <v>857</v>
      </c>
      <c r="K18" s="42"/>
    </row>
    <row r="19" ht="15.0" customHeight="1">
      <c r="A19" s="217"/>
      <c r="B19" s="227"/>
      <c r="C19" s="228"/>
      <c r="D19" s="228"/>
      <c r="E19" s="79" t="s">
        <v>858</v>
      </c>
      <c r="F19" s="38" t="s">
        <v>859</v>
      </c>
      <c r="K19" s="42"/>
    </row>
    <row r="20" ht="15.0" customHeight="1">
      <c r="A20" s="217"/>
      <c r="B20" s="227"/>
      <c r="C20" s="228"/>
      <c r="D20" s="228"/>
      <c r="E20" s="79" t="s">
        <v>180</v>
      </c>
      <c r="F20" s="38" t="s">
        <v>181</v>
      </c>
      <c r="K20" s="42"/>
    </row>
    <row r="21" ht="15.0" customHeight="1">
      <c r="A21" s="217"/>
      <c r="B21" s="227"/>
      <c r="C21" s="228"/>
      <c r="D21" s="228"/>
      <c r="E21" s="79" t="s">
        <v>130</v>
      </c>
      <c r="F21" s="38" t="s">
        <v>860</v>
      </c>
      <c r="K21" s="42"/>
    </row>
    <row r="22" ht="12.75" customHeight="1">
      <c r="A22" s="217"/>
      <c r="B22" s="227"/>
      <c r="C22" s="228"/>
      <c r="D22" s="228"/>
      <c r="E22" s="228"/>
      <c r="F22" s="228"/>
      <c r="G22" s="228"/>
      <c r="H22" s="228"/>
      <c r="I22" s="228"/>
      <c r="J22" s="228"/>
      <c r="K22" s="42"/>
    </row>
    <row r="23" ht="15.0" customHeight="1">
      <c r="A23" s="217"/>
      <c r="B23" s="227"/>
      <c r="C23" s="38" t="s">
        <v>861</v>
      </c>
      <c r="K23" s="42"/>
    </row>
    <row r="24" ht="15.0" customHeight="1">
      <c r="A24" s="217"/>
      <c r="B24" s="227"/>
      <c r="C24" s="38" t="s">
        <v>862</v>
      </c>
      <c r="K24" s="42"/>
    </row>
    <row r="25" ht="15.0" customHeight="1">
      <c r="A25" s="217"/>
      <c r="B25" s="227"/>
      <c r="C25" s="38"/>
      <c r="D25" s="38" t="s">
        <v>863</v>
      </c>
      <c r="K25" s="42"/>
    </row>
    <row r="26" ht="15.0" customHeight="1">
      <c r="A26" s="217"/>
      <c r="B26" s="227"/>
      <c r="C26" s="228"/>
      <c r="D26" s="38" t="s">
        <v>864</v>
      </c>
      <c r="K26" s="42"/>
    </row>
    <row r="27" ht="12.75" customHeight="1">
      <c r="A27" s="217"/>
      <c r="B27" s="227"/>
      <c r="C27" s="228"/>
      <c r="D27" s="228"/>
      <c r="E27" s="228"/>
      <c r="F27" s="228"/>
      <c r="G27" s="228"/>
      <c r="H27" s="228"/>
      <c r="I27" s="228"/>
      <c r="J27" s="228"/>
      <c r="K27" s="42"/>
    </row>
    <row r="28" ht="15.0" customHeight="1">
      <c r="A28" s="217"/>
      <c r="B28" s="227"/>
      <c r="C28" s="228"/>
      <c r="D28" s="38" t="s">
        <v>865</v>
      </c>
      <c r="K28" s="42"/>
    </row>
    <row r="29" ht="15.0" customHeight="1">
      <c r="A29" s="217"/>
      <c r="B29" s="227"/>
      <c r="C29" s="228"/>
      <c r="D29" s="38" t="s">
        <v>866</v>
      </c>
      <c r="K29" s="42"/>
    </row>
    <row r="30" ht="12.75" customHeight="1">
      <c r="A30" s="217"/>
      <c r="B30" s="227"/>
      <c r="C30" s="228"/>
      <c r="D30" s="228"/>
      <c r="E30" s="228"/>
      <c r="F30" s="228"/>
      <c r="G30" s="228"/>
      <c r="H30" s="228"/>
      <c r="I30" s="228"/>
      <c r="J30" s="228"/>
      <c r="K30" s="42"/>
    </row>
    <row r="31" ht="15.0" customHeight="1">
      <c r="A31" s="217"/>
      <c r="B31" s="227"/>
      <c r="C31" s="228"/>
      <c r="D31" s="38" t="s">
        <v>867</v>
      </c>
      <c r="K31" s="42"/>
    </row>
    <row r="32" ht="15.0" customHeight="1">
      <c r="A32" s="217"/>
      <c r="B32" s="227"/>
      <c r="C32" s="228"/>
      <c r="D32" s="38" t="s">
        <v>868</v>
      </c>
      <c r="K32" s="42"/>
    </row>
    <row r="33" ht="15.0" customHeight="1">
      <c r="A33" s="217"/>
      <c r="B33" s="227"/>
      <c r="C33" s="228"/>
      <c r="D33" s="38" t="s">
        <v>869</v>
      </c>
      <c r="K33" s="42"/>
    </row>
    <row r="34" ht="15.0" customHeight="1">
      <c r="A34" s="217"/>
      <c r="B34" s="227"/>
      <c r="C34" s="228"/>
      <c r="D34" s="38"/>
      <c r="E34" s="25" t="s">
        <v>113</v>
      </c>
      <c r="F34" s="38"/>
      <c r="G34" s="38" t="s">
        <v>870</v>
      </c>
      <c r="K34" s="42"/>
    </row>
    <row r="35" ht="30.75" customHeight="1">
      <c r="A35" s="217"/>
      <c r="B35" s="227"/>
      <c r="C35" s="228"/>
      <c r="D35" s="38"/>
      <c r="E35" s="25" t="s">
        <v>871</v>
      </c>
      <c r="F35" s="38"/>
      <c r="G35" s="38" t="s">
        <v>872</v>
      </c>
      <c r="K35" s="42"/>
    </row>
    <row r="36" ht="15.0" customHeight="1">
      <c r="A36" s="217"/>
      <c r="B36" s="227"/>
      <c r="C36" s="228"/>
      <c r="D36" s="38"/>
      <c r="E36" s="25" t="s">
        <v>79</v>
      </c>
      <c r="F36" s="38"/>
      <c r="G36" s="38" t="s">
        <v>873</v>
      </c>
      <c r="K36" s="42"/>
    </row>
    <row r="37" ht="15.0" customHeight="1">
      <c r="A37" s="217"/>
      <c r="B37" s="227"/>
      <c r="C37" s="228"/>
      <c r="D37" s="38"/>
      <c r="E37" s="25" t="s">
        <v>114</v>
      </c>
      <c r="F37" s="38"/>
      <c r="G37" s="38" t="s">
        <v>874</v>
      </c>
      <c r="K37" s="42"/>
    </row>
    <row r="38" ht="15.0" customHeight="1">
      <c r="A38" s="217"/>
      <c r="B38" s="227"/>
      <c r="C38" s="228"/>
      <c r="D38" s="38"/>
      <c r="E38" s="25" t="s">
        <v>115</v>
      </c>
      <c r="F38" s="38"/>
      <c r="G38" s="38" t="s">
        <v>875</v>
      </c>
      <c r="K38" s="42"/>
    </row>
    <row r="39" ht="15.0" customHeight="1">
      <c r="A39" s="217"/>
      <c r="B39" s="227"/>
      <c r="C39" s="228"/>
      <c r="D39" s="38"/>
      <c r="E39" s="25" t="s">
        <v>116</v>
      </c>
      <c r="F39" s="38"/>
      <c r="G39" s="38" t="s">
        <v>876</v>
      </c>
      <c r="K39" s="42"/>
    </row>
    <row r="40" ht="15.0" customHeight="1">
      <c r="A40" s="217"/>
      <c r="B40" s="227"/>
      <c r="C40" s="228"/>
      <c r="D40" s="38"/>
      <c r="E40" s="25" t="s">
        <v>877</v>
      </c>
      <c r="F40" s="38"/>
      <c r="G40" s="38" t="s">
        <v>878</v>
      </c>
      <c r="K40" s="42"/>
    </row>
    <row r="41" ht="15.0" customHeight="1">
      <c r="A41" s="217"/>
      <c r="B41" s="227"/>
      <c r="C41" s="228"/>
      <c r="D41" s="38"/>
      <c r="E41" s="25"/>
      <c r="F41" s="38"/>
      <c r="G41" s="38" t="s">
        <v>879</v>
      </c>
      <c r="K41" s="42"/>
    </row>
    <row r="42" ht="15.0" customHeight="1">
      <c r="A42" s="217"/>
      <c r="B42" s="227"/>
      <c r="C42" s="228"/>
      <c r="D42" s="38"/>
      <c r="E42" s="25" t="s">
        <v>880</v>
      </c>
      <c r="F42" s="38"/>
      <c r="G42" s="38" t="s">
        <v>881</v>
      </c>
      <c r="K42" s="42"/>
    </row>
    <row r="43" ht="15.0" customHeight="1">
      <c r="A43" s="217"/>
      <c r="B43" s="227"/>
      <c r="C43" s="228"/>
      <c r="D43" s="38"/>
      <c r="E43" s="25" t="s">
        <v>118</v>
      </c>
      <c r="F43" s="38"/>
      <c r="G43" s="38" t="s">
        <v>882</v>
      </c>
      <c r="K43" s="42"/>
    </row>
    <row r="44" ht="12.75" customHeight="1">
      <c r="A44" s="217"/>
      <c r="B44" s="227"/>
      <c r="C44" s="228"/>
      <c r="D44" s="38"/>
      <c r="E44" s="38"/>
      <c r="F44" s="38"/>
      <c r="G44" s="38"/>
      <c r="H44" s="38"/>
      <c r="I44" s="38"/>
      <c r="J44" s="38"/>
      <c r="K44" s="42"/>
    </row>
    <row r="45" ht="15.0" customHeight="1">
      <c r="A45" s="217"/>
      <c r="B45" s="227"/>
      <c r="C45" s="228"/>
      <c r="D45" s="38" t="s">
        <v>883</v>
      </c>
      <c r="K45" s="42"/>
    </row>
    <row r="46" ht="15.0" customHeight="1">
      <c r="A46" s="217"/>
      <c r="B46" s="227"/>
      <c r="C46" s="228"/>
      <c r="D46" s="228"/>
      <c r="E46" s="38" t="s">
        <v>884</v>
      </c>
      <c r="K46" s="42"/>
    </row>
    <row r="47" ht="15.0" customHeight="1">
      <c r="A47" s="217"/>
      <c r="B47" s="227"/>
      <c r="C47" s="228"/>
      <c r="D47" s="228"/>
      <c r="E47" s="38" t="s">
        <v>885</v>
      </c>
      <c r="K47" s="42"/>
    </row>
    <row r="48" ht="15.0" customHeight="1">
      <c r="A48" s="217"/>
      <c r="B48" s="227"/>
      <c r="C48" s="228"/>
      <c r="D48" s="228"/>
      <c r="E48" s="38" t="s">
        <v>886</v>
      </c>
      <c r="K48" s="42"/>
    </row>
    <row r="49" ht="15.0" customHeight="1">
      <c r="A49" s="217"/>
      <c r="B49" s="227"/>
      <c r="C49" s="228"/>
      <c r="D49" s="38" t="s">
        <v>887</v>
      </c>
      <c r="K49" s="42"/>
    </row>
    <row r="50" ht="25.5" customHeight="1">
      <c r="A50" s="217"/>
      <c r="B50" s="40"/>
      <c r="C50" s="224" t="s">
        <v>888</v>
      </c>
      <c r="D50" s="225"/>
      <c r="E50" s="225"/>
      <c r="F50" s="225"/>
      <c r="G50" s="225"/>
      <c r="H50" s="225"/>
      <c r="I50" s="225"/>
      <c r="J50" s="225"/>
      <c r="K50" s="42"/>
    </row>
    <row r="51" ht="5.25" customHeight="1">
      <c r="A51" s="217"/>
      <c r="B51" s="40"/>
      <c r="C51" s="226"/>
      <c r="D51" s="226"/>
      <c r="E51" s="226"/>
      <c r="F51" s="226"/>
      <c r="G51" s="226"/>
      <c r="H51" s="226"/>
      <c r="I51" s="226"/>
      <c r="J51" s="226"/>
      <c r="K51" s="42"/>
    </row>
    <row r="52" ht="15.0" customHeight="1">
      <c r="A52" s="217"/>
      <c r="B52" s="40"/>
      <c r="C52" s="38" t="s">
        <v>889</v>
      </c>
      <c r="K52" s="42"/>
    </row>
    <row r="53" ht="15.0" customHeight="1">
      <c r="A53" s="217"/>
      <c r="B53" s="40"/>
      <c r="C53" s="38" t="s">
        <v>890</v>
      </c>
      <c r="K53" s="42"/>
    </row>
    <row r="54" ht="12.75" customHeight="1">
      <c r="A54" s="217"/>
      <c r="B54" s="40"/>
      <c r="C54" s="38"/>
      <c r="D54" s="38"/>
      <c r="E54" s="38"/>
      <c r="F54" s="38"/>
      <c r="G54" s="38"/>
      <c r="H54" s="38"/>
      <c r="I54" s="38"/>
      <c r="J54" s="38"/>
      <c r="K54" s="42"/>
    </row>
    <row r="55" ht="15.0" customHeight="1">
      <c r="A55" s="217"/>
      <c r="B55" s="40"/>
      <c r="C55" s="38" t="s">
        <v>891</v>
      </c>
      <c r="K55" s="42"/>
    </row>
    <row r="56" ht="15.0" customHeight="1">
      <c r="A56" s="217"/>
      <c r="B56" s="40"/>
      <c r="C56" s="228"/>
      <c r="D56" s="38" t="s">
        <v>892</v>
      </c>
      <c r="K56" s="42"/>
    </row>
    <row r="57" ht="15.0" customHeight="1">
      <c r="A57" s="217"/>
      <c r="B57" s="40"/>
      <c r="C57" s="228"/>
      <c r="D57" s="38" t="s">
        <v>893</v>
      </c>
      <c r="K57" s="42"/>
    </row>
    <row r="58" ht="15.0" customHeight="1">
      <c r="A58" s="217"/>
      <c r="B58" s="40"/>
      <c r="C58" s="228"/>
      <c r="D58" s="38" t="s">
        <v>894</v>
      </c>
      <c r="K58" s="42"/>
    </row>
    <row r="59" ht="15.0" customHeight="1">
      <c r="A59" s="217"/>
      <c r="B59" s="40"/>
      <c r="C59" s="228"/>
      <c r="D59" s="38" t="s">
        <v>895</v>
      </c>
      <c r="K59" s="42"/>
    </row>
    <row r="60" ht="15.0" customHeight="1">
      <c r="A60" s="217"/>
      <c r="B60" s="40"/>
      <c r="C60" s="228"/>
      <c r="D60" s="229" t="s">
        <v>896</v>
      </c>
      <c r="K60" s="42"/>
    </row>
    <row r="61" ht="15.0" customHeight="1">
      <c r="A61" s="217"/>
      <c r="B61" s="40"/>
      <c r="C61" s="228"/>
      <c r="D61" s="38" t="s">
        <v>897</v>
      </c>
      <c r="K61" s="42"/>
    </row>
    <row r="62" ht="12.75" customHeight="1">
      <c r="A62" s="217"/>
      <c r="B62" s="40"/>
      <c r="C62" s="228"/>
      <c r="D62" s="228"/>
      <c r="E62" s="230"/>
      <c r="F62" s="228"/>
      <c r="G62" s="228"/>
      <c r="H62" s="228"/>
      <c r="I62" s="228"/>
      <c r="J62" s="228"/>
      <c r="K62" s="42"/>
    </row>
    <row r="63" ht="15.0" customHeight="1">
      <c r="A63" s="217"/>
      <c r="B63" s="40"/>
      <c r="C63" s="228"/>
      <c r="D63" s="38" t="s">
        <v>898</v>
      </c>
      <c r="K63" s="42"/>
    </row>
    <row r="64" ht="15.0" customHeight="1">
      <c r="A64" s="217"/>
      <c r="B64" s="40"/>
      <c r="C64" s="228"/>
      <c r="D64" s="229" t="s">
        <v>899</v>
      </c>
      <c r="K64" s="42"/>
    </row>
    <row r="65" ht="15.0" customHeight="1">
      <c r="A65" s="217"/>
      <c r="B65" s="40"/>
      <c r="C65" s="228"/>
      <c r="D65" s="38" t="s">
        <v>900</v>
      </c>
      <c r="K65" s="42"/>
    </row>
    <row r="66" ht="15.0" customHeight="1">
      <c r="A66" s="217"/>
      <c r="B66" s="40"/>
      <c r="C66" s="228"/>
      <c r="D66" s="38" t="s">
        <v>901</v>
      </c>
      <c r="K66" s="42"/>
    </row>
    <row r="67" ht="15.0" customHeight="1">
      <c r="A67" s="217"/>
      <c r="B67" s="40"/>
      <c r="C67" s="228"/>
      <c r="D67" s="38" t="s">
        <v>902</v>
      </c>
      <c r="K67" s="42"/>
    </row>
    <row r="68" ht="15.0" customHeight="1">
      <c r="A68" s="217"/>
      <c r="B68" s="40"/>
      <c r="C68" s="228"/>
      <c r="D68" s="38" t="s">
        <v>903</v>
      </c>
      <c r="K68" s="42"/>
    </row>
    <row r="69" ht="12.75" customHeight="1">
      <c r="A69" s="217"/>
      <c r="B69" s="231"/>
      <c r="C69" s="232"/>
      <c r="D69" s="232"/>
      <c r="E69" s="232"/>
      <c r="F69" s="232"/>
      <c r="G69" s="232"/>
      <c r="H69" s="232"/>
      <c r="I69" s="232"/>
      <c r="J69" s="232"/>
      <c r="K69" s="233"/>
    </row>
    <row r="70" ht="18.75" customHeight="1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</row>
    <row r="71" ht="18.75" customHeight="1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</row>
    <row r="72" ht="7.5" customHeight="1">
      <c r="A72" s="217"/>
      <c r="B72" s="234"/>
      <c r="C72" s="235"/>
      <c r="D72" s="235"/>
      <c r="E72" s="235"/>
      <c r="F72" s="235"/>
      <c r="G72" s="235"/>
      <c r="H72" s="235"/>
      <c r="I72" s="235"/>
      <c r="J72" s="235"/>
      <c r="K72" s="236"/>
    </row>
    <row r="73" ht="45.0" customHeight="1">
      <c r="A73" s="217"/>
      <c r="B73" s="237"/>
      <c r="C73" s="238" t="s">
        <v>8</v>
      </c>
      <c r="K73" s="239"/>
    </row>
    <row r="74" ht="17.25" customHeight="1">
      <c r="A74" s="217"/>
      <c r="B74" s="237"/>
      <c r="C74" s="240" t="s">
        <v>904</v>
      </c>
      <c r="D74" s="240"/>
      <c r="E74" s="240"/>
      <c r="F74" s="240" t="s">
        <v>905</v>
      </c>
      <c r="G74" s="138"/>
      <c r="H74" s="240" t="s">
        <v>114</v>
      </c>
      <c r="I74" s="240" t="s">
        <v>84</v>
      </c>
      <c r="J74" s="240" t="s">
        <v>906</v>
      </c>
      <c r="K74" s="239"/>
    </row>
    <row r="75" ht="17.25" customHeight="1">
      <c r="A75" s="217"/>
      <c r="B75" s="237"/>
      <c r="C75" s="241" t="s">
        <v>907</v>
      </c>
      <c r="D75" s="241"/>
      <c r="E75" s="241"/>
      <c r="F75" s="242" t="s">
        <v>908</v>
      </c>
      <c r="G75" s="243"/>
      <c r="H75" s="241"/>
      <c r="I75" s="241"/>
      <c r="J75" s="241" t="s">
        <v>909</v>
      </c>
      <c r="K75" s="239"/>
    </row>
    <row r="76" ht="5.25" customHeight="1">
      <c r="A76" s="217"/>
      <c r="B76" s="237"/>
      <c r="C76" s="244"/>
      <c r="D76" s="244"/>
      <c r="E76" s="244"/>
      <c r="F76" s="244"/>
      <c r="G76" s="25"/>
      <c r="H76" s="244"/>
      <c r="I76" s="244"/>
      <c r="J76" s="244"/>
      <c r="K76" s="239"/>
    </row>
    <row r="77" ht="15.0" customHeight="1">
      <c r="A77" s="217"/>
      <c r="B77" s="237"/>
      <c r="C77" s="25" t="s">
        <v>79</v>
      </c>
      <c r="D77" s="244"/>
      <c r="E77" s="244"/>
      <c r="F77" s="245" t="s">
        <v>910</v>
      </c>
      <c r="G77" s="25"/>
      <c r="H77" s="25" t="s">
        <v>911</v>
      </c>
      <c r="I77" s="25" t="s">
        <v>912</v>
      </c>
      <c r="J77" s="25">
        <v>20.0</v>
      </c>
      <c r="K77" s="239"/>
    </row>
    <row r="78" ht="15.0" customHeight="1">
      <c r="A78" s="217"/>
      <c r="B78" s="237"/>
      <c r="C78" s="25" t="s">
        <v>913</v>
      </c>
      <c r="D78" s="25"/>
      <c r="E78" s="25"/>
      <c r="F78" s="245" t="s">
        <v>910</v>
      </c>
      <c r="G78" s="25"/>
      <c r="H78" s="25" t="s">
        <v>914</v>
      </c>
      <c r="I78" s="25" t="s">
        <v>912</v>
      </c>
      <c r="J78" s="25">
        <v>120.0</v>
      </c>
      <c r="K78" s="239"/>
    </row>
    <row r="79" ht="15.0" customHeight="1">
      <c r="A79" s="217"/>
      <c r="B79" s="246"/>
      <c r="C79" s="25" t="s">
        <v>915</v>
      </c>
      <c r="D79" s="25"/>
      <c r="E79" s="25"/>
      <c r="F79" s="245" t="s">
        <v>916</v>
      </c>
      <c r="G79" s="25"/>
      <c r="H79" s="25" t="s">
        <v>917</v>
      </c>
      <c r="I79" s="25" t="s">
        <v>912</v>
      </c>
      <c r="J79" s="25">
        <v>50.0</v>
      </c>
      <c r="K79" s="239"/>
    </row>
    <row r="80" ht="15.0" customHeight="1">
      <c r="A80" s="217"/>
      <c r="B80" s="246"/>
      <c r="C80" s="25" t="s">
        <v>918</v>
      </c>
      <c r="D80" s="25"/>
      <c r="E80" s="25"/>
      <c r="F80" s="245" t="s">
        <v>910</v>
      </c>
      <c r="G80" s="25"/>
      <c r="H80" s="25" t="s">
        <v>919</v>
      </c>
      <c r="I80" s="25" t="s">
        <v>920</v>
      </c>
      <c r="J80" s="25"/>
      <c r="K80" s="239"/>
    </row>
    <row r="81" ht="15.0" customHeight="1">
      <c r="A81" s="217"/>
      <c r="B81" s="246"/>
      <c r="C81" s="25" t="s">
        <v>921</v>
      </c>
      <c r="D81" s="25"/>
      <c r="E81" s="25"/>
      <c r="F81" s="245" t="s">
        <v>916</v>
      </c>
      <c r="G81" s="25"/>
      <c r="H81" s="25" t="s">
        <v>922</v>
      </c>
      <c r="I81" s="25" t="s">
        <v>912</v>
      </c>
      <c r="J81" s="25">
        <v>15.0</v>
      </c>
      <c r="K81" s="239"/>
    </row>
    <row r="82" ht="15.0" customHeight="1">
      <c r="A82" s="217"/>
      <c r="B82" s="246"/>
      <c r="C82" s="25" t="s">
        <v>923</v>
      </c>
      <c r="D82" s="25"/>
      <c r="E82" s="25"/>
      <c r="F82" s="245" t="s">
        <v>916</v>
      </c>
      <c r="G82" s="25"/>
      <c r="H82" s="25" t="s">
        <v>924</v>
      </c>
      <c r="I82" s="25" t="s">
        <v>912</v>
      </c>
      <c r="J82" s="25">
        <v>15.0</v>
      </c>
      <c r="K82" s="239"/>
    </row>
    <row r="83" ht="15.0" customHeight="1">
      <c r="A83" s="217"/>
      <c r="B83" s="246"/>
      <c r="C83" s="25" t="s">
        <v>925</v>
      </c>
      <c r="D83" s="25"/>
      <c r="E83" s="25"/>
      <c r="F83" s="245" t="s">
        <v>916</v>
      </c>
      <c r="G83" s="25"/>
      <c r="H83" s="25" t="s">
        <v>926</v>
      </c>
      <c r="I83" s="25" t="s">
        <v>912</v>
      </c>
      <c r="J83" s="25">
        <v>20.0</v>
      </c>
      <c r="K83" s="239"/>
    </row>
    <row r="84" ht="15.0" customHeight="1">
      <c r="A84" s="217"/>
      <c r="B84" s="246"/>
      <c r="C84" s="25" t="s">
        <v>927</v>
      </c>
      <c r="D84" s="25"/>
      <c r="E84" s="25"/>
      <c r="F84" s="245" t="s">
        <v>916</v>
      </c>
      <c r="G84" s="25"/>
      <c r="H84" s="25" t="s">
        <v>928</v>
      </c>
      <c r="I84" s="25" t="s">
        <v>912</v>
      </c>
      <c r="J84" s="25">
        <v>20.0</v>
      </c>
      <c r="K84" s="239"/>
    </row>
    <row r="85" ht="15.0" customHeight="1">
      <c r="A85" s="217"/>
      <c r="B85" s="246"/>
      <c r="C85" s="25" t="s">
        <v>929</v>
      </c>
      <c r="D85" s="25"/>
      <c r="E85" s="25"/>
      <c r="F85" s="245" t="s">
        <v>916</v>
      </c>
      <c r="G85" s="25"/>
      <c r="H85" s="25" t="s">
        <v>930</v>
      </c>
      <c r="I85" s="25" t="s">
        <v>912</v>
      </c>
      <c r="J85" s="25">
        <v>50.0</v>
      </c>
      <c r="K85" s="239"/>
    </row>
    <row r="86" ht="15.0" customHeight="1">
      <c r="A86" s="217"/>
      <c r="B86" s="246"/>
      <c r="C86" s="25" t="s">
        <v>931</v>
      </c>
      <c r="D86" s="25"/>
      <c r="E86" s="25"/>
      <c r="F86" s="245" t="s">
        <v>916</v>
      </c>
      <c r="G86" s="25"/>
      <c r="H86" s="25" t="s">
        <v>932</v>
      </c>
      <c r="I86" s="25" t="s">
        <v>912</v>
      </c>
      <c r="J86" s="25">
        <v>20.0</v>
      </c>
      <c r="K86" s="239"/>
    </row>
    <row r="87" ht="15.0" customHeight="1">
      <c r="A87" s="217"/>
      <c r="B87" s="246"/>
      <c r="C87" s="25" t="s">
        <v>933</v>
      </c>
      <c r="D87" s="25"/>
      <c r="E87" s="25"/>
      <c r="F87" s="245" t="s">
        <v>916</v>
      </c>
      <c r="G87" s="25"/>
      <c r="H87" s="25" t="s">
        <v>934</v>
      </c>
      <c r="I87" s="25" t="s">
        <v>912</v>
      </c>
      <c r="J87" s="25">
        <v>20.0</v>
      </c>
      <c r="K87" s="239"/>
    </row>
    <row r="88" ht="15.0" customHeight="1">
      <c r="A88" s="217"/>
      <c r="B88" s="246"/>
      <c r="C88" s="25" t="s">
        <v>935</v>
      </c>
      <c r="D88" s="25"/>
      <c r="E88" s="25"/>
      <c r="F88" s="245" t="s">
        <v>916</v>
      </c>
      <c r="G88" s="25"/>
      <c r="H88" s="25" t="s">
        <v>936</v>
      </c>
      <c r="I88" s="25" t="s">
        <v>912</v>
      </c>
      <c r="J88" s="25">
        <v>50.0</v>
      </c>
      <c r="K88" s="239"/>
    </row>
    <row r="89" ht="15.0" customHeight="1">
      <c r="A89" s="217"/>
      <c r="B89" s="246"/>
      <c r="C89" s="25" t="s">
        <v>937</v>
      </c>
      <c r="D89" s="25"/>
      <c r="E89" s="25"/>
      <c r="F89" s="245" t="s">
        <v>916</v>
      </c>
      <c r="G89" s="25"/>
      <c r="H89" s="25" t="s">
        <v>937</v>
      </c>
      <c r="I89" s="25" t="s">
        <v>912</v>
      </c>
      <c r="J89" s="25">
        <v>50.0</v>
      </c>
      <c r="K89" s="239"/>
    </row>
    <row r="90" ht="15.0" customHeight="1">
      <c r="A90" s="217"/>
      <c r="B90" s="246"/>
      <c r="C90" s="25" t="s">
        <v>119</v>
      </c>
      <c r="D90" s="25"/>
      <c r="E90" s="25"/>
      <c r="F90" s="245" t="s">
        <v>916</v>
      </c>
      <c r="G90" s="25"/>
      <c r="H90" s="25" t="s">
        <v>938</v>
      </c>
      <c r="I90" s="25" t="s">
        <v>912</v>
      </c>
      <c r="J90" s="25">
        <v>255.0</v>
      </c>
      <c r="K90" s="239"/>
    </row>
    <row r="91" ht="15.0" customHeight="1">
      <c r="A91" s="217"/>
      <c r="B91" s="246"/>
      <c r="C91" s="25" t="s">
        <v>939</v>
      </c>
      <c r="D91" s="25"/>
      <c r="E91" s="25"/>
      <c r="F91" s="245" t="s">
        <v>910</v>
      </c>
      <c r="G91" s="25"/>
      <c r="H91" s="25" t="s">
        <v>940</v>
      </c>
      <c r="I91" s="25" t="s">
        <v>941</v>
      </c>
      <c r="J91" s="25"/>
      <c r="K91" s="239"/>
    </row>
    <row r="92" ht="15.0" customHeight="1">
      <c r="A92" s="217"/>
      <c r="B92" s="246"/>
      <c r="C92" s="25" t="s">
        <v>942</v>
      </c>
      <c r="D92" s="25"/>
      <c r="E92" s="25"/>
      <c r="F92" s="245" t="s">
        <v>910</v>
      </c>
      <c r="G92" s="25"/>
      <c r="H92" s="25" t="s">
        <v>943</v>
      </c>
      <c r="I92" s="25" t="s">
        <v>944</v>
      </c>
      <c r="J92" s="25"/>
      <c r="K92" s="239"/>
    </row>
    <row r="93" ht="15.0" customHeight="1">
      <c r="A93" s="217"/>
      <c r="B93" s="246"/>
      <c r="C93" s="25" t="s">
        <v>945</v>
      </c>
      <c r="D93" s="25"/>
      <c r="E93" s="25"/>
      <c r="F93" s="245" t="s">
        <v>910</v>
      </c>
      <c r="G93" s="25"/>
      <c r="H93" s="25" t="s">
        <v>945</v>
      </c>
      <c r="I93" s="25" t="s">
        <v>944</v>
      </c>
      <c r="J93" s="25"/>
      <c r="K93" s="239"/>
    </row>
    <row r="94" ht="15.0" customHeight="1">
      <c r="A94" s="217"/>
      <c r="B94" s="246"/>
      <c r="C94" s="25" t="s">
        <v>58</v>
      </c>
      <c r="D94" s="25"/>
      <c r="E94" s="25"/>
      <c r="F94" s="245" t="s">
        <v>910</v>
      </c>
      <c r="G94" s="25"/>
      <c r="H94" s="25" t="s">
        <v>946</v>
      </c>
      <c r="I94" s="25" t="s">
        <v>944</v>
      </c>
      <c r="J94" s="25"/>
      <c r="K94" s="239"/>
    </row>
    <row r="95" ht="15.0" customHeight="1">
      <c r="A95" s="217"/>
      <c r="B95" s="246"/>
      <c r="C95" s="25" t="s">
        <v>68</v>
      </c>
      <c r="D95" s="25"/>
      <c r="E95" s="25"/>
      <c r="F95" s="245" t="s">
        <v>910</v>
      </c>
      <c r="G95" s="25"/>
      <c r="H95" s="25" t="s">
        <v>947</v>
      </c>
      <c r="I95" s="25" t="s">
        <v>944</v>
      </c>
      <c r="J95" s="25"/>
      <c r="K95" s="239"/>
    </row>
    <row r="96" ht="15.0" customHeight="1">
      <c r="A96" s="217"/>
      <c r="B96" s="247"/>
      <c r="C96" s="248"/>
      <c r="D96" s="248"/>
      <c r="E96" s="248"/>
      <c r="F96" s="248"/>
      <c r="G96" s="248"/>
      <c r="H96" s="248"/>
      <c r="I96" s="248"/>
      <c r="J96" s="248"/>
      <c r="K96" s="249"/>
    </row>
    <row r="97" ht="18.75" customHeight="1">
      <c r="A97" s="217"/>
      <c r="B97" s="13"/>
      <c r="C97" s="161"/>
      <c r="D97" s="161"/>
      <c r="E97" s="161"/>
      <c r="F97" s="161"/>
      <c r="G97" s="161"/>
      <c r="H97" s="161"/>
      <c r="I97" s="161"/>
      <c r="J97" s="161"/>
      <c r="K97" s="13"/>
    </row>
    <row r="98" ht="18.75" customHeight="1">
      <c r="A98" s="217"/>
      <c r="B98" s="217"/>
      <c r="C98" s="217"/>
      <c r="D98" s="217"/>
      <c r="E98" s="217"/>
      <c r="F98" s="217"/>
      <c r="G98" s="217"/>
      <c r="H98" s="217"/>
      <c r="I98" s="217"/>
      <c r="J98" s="217"/>
      <c r="K98" s="217"/>
    </row>
    <row r="99" ht="7.5" customHeight="1">
      <c r="A99" s="217"/>
      <c r="B99" s="234"/>
      <c r="C99" s="235"/>
      <c r="D99" s="235"/>
      <c r="E99" s="235"/>
      <c r="F99" s="235"/>
      <c r="G99" s="235"/>
      <c r="H99" s="235"/>
      <c r="I99" s="235"/>
      <c r="J99" s="235"/>
      <c r="K99" s="236"/>
    </row>
    <row r="100" ht="45.0" customHeight="1">
      <c r="A100" s="217"/>
      <c r="B100" s="237"/>
      <c r="C100" s="238" t="s">
        <v>948</v>
      </c>
      <c r="K100" s="239"/>
    </row>
    <row r="101" ht="17.25" customHeight="1">
      <c r="A101" s="217"/>
      <c r="B101" s="237"/>
      <c r="C101" s="240" t="s">
        <v>904</v>
      </c>
      <c r="D101" s="240"/>
      <c r="E101" s="240"/>
      <c r="F101" s="240" t="s">
        <v>905</v>
      </c>
      <c r="G101" s="138"/>
      <c r="H101" s="240" t="s">
        <v>114</v>
      </c>
      <c r="I101" s="240" t="s">
        <v>84</v>
      </c>
      <c r="J101" s="240" t="s">
        <v>906</v>
      </c>
      <c r="K101" s="239"/>
    </row>
    <row r="102" ht="17.25" customHeight="1">
      <c r="A102" s="217"/>
      <c r="B102" s="237"/>
      <c r="C102" s="241" t="s">
        <v>907</v>
      </c>
      <c r="D102" s="241"/>
      <c r="E102" s="241"/>
      <c r="F102" s="242" t="s">
        <v>908</v>
      </c>
      <c r="G102" s="243"/>
      <c r="H102" s="241"/>
      <c r="I102" s="241"/>
      <c r="J102" s="241" t="s">
        <v>909</v>
      </c>
      <c r="K102" s="239"/>
    </row>
    <row r="103" ht="5.25" customHeight="1">
      <c r="A103" s="217"/>
      <c r="B103" s="237"/>
      <c r="C103" s="240"/>
      <c r="D103" s="240"/>
      <c r="E103" s="240"/>
      <c r="F103" s="240"/>
      <c r="G103" s="138"/>
      <c r="H103" s="240"/>
      <c r="I103" s="240"/>
      <c r="J103" s="240"/>
      <c r="K103" s="239"/>
    </row>
    <row r="104" ht="15.0" customHeight="1">
      <c r="A104" s="217"/>
      <c r="B104" s="237"/>
      <c r="C104" s="25" t="s">
        <v>79</v>
      </c>
      <c r="D104" s="244"/>
      <c r="E104" s="244"/>
      <c r="F104" s="245" t="s">
        <v>910</v>
      </c>
      <c r="G104" s="138"/>
      <c r="H104" s="25" t="s">
        <v>949</v>
      </c>
      <c r="I104" s="25" t="s">
        <v>912</v>
      </c>
      <c r="J104" s="25">
        <v>20.0</v>
      </c>
      <c r="K104" s="239"/>
    </row>
    <row r="105" ht="15.0" customHeight="1">
      <c r="A105" s="217"/>
      <c r="B105" s="237"/>
      <c r="C105" s="25" t="s">
        <v>913</v>
      </c>
      <c r="D105" s="25"/>
      <c r="E105" s="25"/>
      <c r="F105" s="245" t="s">
        <v>910</v>
      </c>
      <c r="G105" s="25"/>
      <c r="H105" s="25" t="s">
        <v>949</v>
      </c>
      <c r="I105" s="25" t="s">
        <v>912</v>
      </c>
      <c r="J105" s="25">
        <v>120.0</v>
      </c>
      <c r="K105" s="239"/>
    </row>
    <row r="106" ht="15.0" customHeight="1">
      <c r="A106" s="217"/>
      <c r="B106" s="246"/>
      <c r="C106" s="25" t="s">
        <v>915</v>
      </c>
      <c r="D106" s="25"/>
      <c r="E106" s="25"/>
      <c r="F106" s="245" t="s">
        <v>916</v>
      </c>
      <c r="G106" s="25"/>
      <c r="H106" s="25" t="s">
        <v>949</v>
      </c>
      <c r="I106" s="25" t="s">
        <v>912</v>
      </c>
      <c r="J106" s="25">
        <v>50.0</v>
      </c>
      <c r="K106" s="239"/>
    </row>
    <row r="107" ht="15.0" customHeight="1">
      <c r="A107" s="217"/>
      <c r="B107" s="246"/>
      <c r="C107" s="25" t="s">
        <v>918</v>
      </c>
      <c r="D107" s="25"/>
      <c r="E107" s="25"/>
      <c r="F107" s="245" t="s">
        <v>910</v>
      </c>
      <c r="G107" s="25"/>
      <c r="H107" s="25" t="s">
        <v>949</v>
      </c>
      <c r="I107" s="25" t="s">
        <v>920</v>
      </c>
      <c r="J107" s="25"/>
      <c r="K107" s="239"/>
    </row>
    <row r="108" ht="15.0" customHeight="1">
      <c r="A108" s="217"/>
      <c r="B108" s="246"/>
      <c r="C108" s="25" t="s">
        <v>929</v>
      </c>
      <c r="D108" s="25"/>
      <c r="E108" s="25"/>
      <c r="F108" s="245" t="s">
        <v>916</v>
      </c>
      <c r="G108" s="25"/>
      <c r="H108" s="25" t="s">
        <v>949</v>
      </c>
      <c r="I108" s="25" t="s">
        <v>912</v>
      </c>
      <c r="J108" s="25">
        <v>50.0</v>
      </c>
      <c r="K108" s="239"/>
    </row>
    <row r="109" ht="15.0" customHeight="1">
      <c r="A109" s="217"/>
      <c r="B109" s="246"/>
      <c r="C109" s="25" t="s">
        <v>937</v>
      </c>
      <c r="D109" s="25"/>
      <c r="E109" s="25"/>
      <c r="F109" s="245" t="s">
        <v>916</v>
      </c>
      <c r="G109" s="25"/>
      <c r="H109" s="25" t="s">
        <v>949</v>
      </c>
      <c r="I109" s="25" t="s">
        <v>912</v>
      </c>
      <c r="J109" s="25">
        <v>50.0</v>
      </c>
      <c r="K109" s="239"/>
    </row>
    <row r="110" ht="15.0" customHeight="1">
      <c r="A110" s="217"/>
      <c r="B110" s="246"/>
      <c r="C110" s="25" t="s">
        <v>935</v>
      </c>
      <c r="D110" s="25"/>
      <c r="E110" s="25"/>
      <c r="F110" s="245" t="s">
        <v>916</v>
      </c>
      <c r="G110" s="25"/>
      <c r="H110" s="25" t="s">
        <v>949</v>
      </c>
      <c r="I110" s="25" t="s">
        <v>912</v>
      </c>
      <c r="J110" s="25">
        <v>50.0</v>
      </c>
      <c r="K110" s="239"/>
    </row>
    <row r="111" ht="15.0" customHeight="1">
      <c r="A111" s="217"/>
      <c r="B111" s="246"/>
      <c r="C111" s="25" t="s">
        <v>79</v>
      </c>
      <c r="D111" s="25"/>
      <c r="E111" s="25"/>
      <c r="F111" s="245" t="s">
        <v>910</v>
      </c>
      <c r="G111" s="25"/>
      <c r="H111" s="25" t="s">
        <v>950</v>
      </c>
      <c r="I111" s="25" t="s">
        <v>912</v>
      </c>
      <c r="J111" s="25">
        <v>20.0</v>
      </c>
      <c r="K111" s="239"/>
    </row>
    <row r="112" ht="15.0" customHeight="1">
      <c r="A112" s="217"/>
      <c r="B112" s="246"/>
      <c r="C112" s="25" t="s">
        <v>951</v>
      </c>
      <c r="D112" s="25"/>
      <c r="E112" s="25"/>
      <c r="F112" s="245" t="s">
        <v>910</v>
      </c>
      <c r="G112" s="25"/>
      <c r="H112" s="25" t="s">
        <v>952</v>
      </c>
      <c r="I112" s="25" t="s">
        <v>912</v>
      </c>
      <c r="J112" s="25">
        <v>120.0</v>
      </c>
      <c r="K112" s="239"/>
    </row>
    <row r="113" ht="15.0" customHeight="1">
      <c r="A113" s="217"/>
      <c r="B113" s="246"/>
      <c r="C113" s="25" t="s">
        <v>58</v>
      </c>
      <c r="D113" s="25"/>
      <c r="E113" s="25"/>
      <c r="F113" s="245" t="s">
        <v>910</v>
      </c>
      <c r="G113" s="25"/>
      <c r="H113" s="25" t="s">
        <v>953</v>
      </c>
      <c r="I113" s="25" t="s">
        <v>944</v>
      </c>
      <c r="J113" s="25"/>
      <c r="K113" s="239"/>
    </row>
    <row r="114" ht="15.0" customHeight="1">
      <c r="A114" s="217"/>
      <c r="B114" s="246"/>
      <c r="C114" s="25" t="s">
        <v>68</v>
      </c>
      <c r="D114" s="25"/>
      <c r="E114" s="25"/>
      <c r="F114" s="245" t="s">
        <v>910</v>
      </c>
      <c r="G114" s="25"/>
      <c r="H114" s="25" t="s">
        <v>954</v>
      </c>
      <c r="I114" s="25" t="s">
        <v>944</v>
      </c>
      <c r="J114" s="25"/>
      <c r="K114" s="239"/>
    </row>
    <row r="115" ht="15.0" customHeight="1">
      <c r="A115" s="217"/>
      <c r="B115" s="246"/>
      <c r="C115" s="25" t="s">
        <v>84</v>
      </c>
      <c r="D115" s="25"/>
      <c r="E115" s="25"/>
      <c r="F115" s="245" t="s">
        <v>910</v>
      </c>
      <c r="G115" s="25"/>
      <c r="H115" s="25" t="s">
        <v>955</v>
      </c>
      <c r="I115" s="25" t="s">
        <v>956</v>
      </c>
      <c r="J115" s="25"/>
      <c r="K115" s="239"/>
    </row>
    <row r="116" ht="15.0" customHeight="1">
      <c r="A116" s="217"/>
      <c r="B116" s="247"/>
      <c r="C116" s="250"/>
      <c r="D116" s="250"/>
      <c r="E116" s="250"/>
      <c r="F116" s="250"/>
      <c r="G116" s="250"/>
      <c r="H116" s="250"/>
      <c r="I116" s="250"/>
      <c r="J116" s="250"/>
      <c r="K116" s="249"/>
    </row>
    <row r="117" ht="18.75" customHeight="1">
      <c r="A117" s="217"/>
      <c r="B117" s="251"/>
      <c r="C117" s="38"/>
      <c r="D117" s="38"/>
      <c r="E117" s="38"/>
      <c r="F117" s="252"/>
      <c r="G117" s="38"/>
      <c r="H117" s="38"/>
      <c r="I117" s="38"/>
      <c r="J117" s="38"/>
      <c r="K117" s="251"/>
    </row>
    <row r="118" ht="18.75" customHeight="1">
      <c r="A118" s="217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</row>
    <row r="119" ht="7.5" customHeight="1">
      <c r="A119" s="217"/>
      <c r="B119" s="253"/>
      <c r="C119" s="254"/>
      <c r="D119" s="254"/>
      <c r="E119" s="254"/>
      <c r="F119" s="254"/>
      <c r="G119" s="254"/>
      <c r="H119" s="254"/>
      <c r="I119" s="254"/>
      <c r="J119" s="254"/>
      <c r="K119" s="255"/>
    </row>
    <row r="120" ht="45.0" customHeight="1">
      <c r="A120" s="217"/>
      <c r="B120" s="256"/>
      <c r="C120" s="222" t="s">
        <v>957</v>
      </c>
      <c r="K120" s="257"/>
    </row>
    <row r="121" ht="17.25" customHeight="1">
      <c r="A121" s="217"/>
      <c r="B121" s="258"/>
      <c r="C121" s="240" t="s">
        <v>904</v>
      </c>
      <c r="D121" s="240"/>
      <c r="E121" s="240"/>
      <c r="F121" s="240" t="s">
        <v>905</v>
      </c>
      <c r="G121" s="138"/>
      <c r="H121" s="240" t="s">
        <v>114</v>
      </c>
      <c r="I121" s="240" t="s">
        <v>84</v>
      </c>
      <c r="J121" s="240" t="s">
        <v>906</v>
      </c>
      <c r="K121" s="259"/>
    </row>
    <row r="122" ht="17.25" customHeight="1">
      <c r="A122" s="217"/>
      <c r="B122" s="258"/>
      <c r="C122" s="241" t="s">
        <v>907</v>
      </c>
      <c r="D122" s="241"/>
      <c r="E122" s="241"/>
      <c r="F122" s="242" t="s">
        <v>908</v>
      </c>
      <c r="G122" s="243"/>
      <c r="H122" s="241"/>
      <c r="I122" s="241"/>
      <c r="J122" s="241" t="s">
        <v>909</v>
      </c>
      <c r="K122" s="259"/>
    </row>
    <row r="123" ht="5.25" customHeight="1">
      <c r="A123" s="217"/>
      <c r="B123" s="260"/>
      <c r="C123" s="244"/>
      <c r="D123" s="244"/>
      <c r="E123" s="244"/>
      <c r="F123" s="244"/>
      <c r="G123" s="25"/>
      <c r="H123" s="244"/>
      <c r="I123" s="244"/>
      <c r="J123" s="244"/>
      <c r="K123" s="261"/>
    </row>
    <row r="124" ht="15.0" customHeight="1">
      <c r="A124" s="217"/>
      <c r="B124" s="260"/>
      <c r="C124" s="25" t="s">
        <v>913</v>
      </c>
      <c r="D124" s="244"/>
      <c r="E124" s="244"/>
      <c r="F124" s="245" t="s">
        <v>910</v>
      </c>
      <c r="G124" s="25"/>
      <c r="H124" s="25" t="s">
        <v>949</v>
      </c>
      <c r="I124" s="25" t="s">
        <v>912</v>
      </c>
      <c r="J124" s="25">
        <v>120.0</v>
      </c>
      <c r="K124" s="262"/>
    </row>
    <row r="125" ht="15.0" customHeight="1">
      <c r="A125" s="217"/>
      <c r="B125" s="260"/>
      <c r="C125" s="25" t="s">
        <v>958</v>
      </c>
      <c r="D125" s="25"/>
      <c r="E125" s="25"/>
      <c r="F125" s="245" t="s">
        <v>910</v>
      </c>
      <c r="G125" s="25"/>
      <c r="H125" s="25" t="s">
        <v>959</v>
      </c>
      <c r="I125" s="25" t="s">
        <v>912</v>
      </c>
      <c r="J125" s="25" t="s">
        <v>960</v>
      </c>
      <c r="K125" s="262"/>
    </row>
    <row r="126" ht="15.0" customHeight="1">
      <c r="A126" s="217"/>
      <c r="B126" s="260"/>
      <c r="C126" s="25" t="s">
        <v>130</v>
      </c>
      <c r="D126" s="25"/>
      <c r="E126" s="25"/>
      <c r="F126" s="245" t="s">
        <v>910</v>
      </c>
      <c r="G126" s="25"/>
      <c r="H126" s="25" t="s">
        <v>961</v>
      </c>
      <c r="I126" s="25" t="s">
        <v>912</v>
      </c>
      <c r="J126" s="25" t="s">
        <v>960</v>
      </c>
      <c r="K126" s="262"/>
    </row>
    <row r="127" ht="15.0" customHeight="1">
      <c r="A127" s="217"/>
      <c r="B127" s="260"/>
      <c r="C127" s="25" t="s">
        <v>921</v>
      </c>
      <c r="D127" s="25"/>
      <c r="E127" s="25"/>
      <c r="F127" s="245" t="s">
        <v>916</v>
      </c>
      <c r="G127" s="25"/>
      <c r="H127" s="25" t="s">
        <v>922</v>
      </c>
      <c r="I127" s="25" t="s">
        <v>912</v>
      </c>
      <c r="J127" s="25">
        <v>15.0</v>
      </c>
      <c r="K127" s="262"/>
    </row>
    <row r="128" ht="15.0" customHeight="1">
      <c r="A128" s="217"/>
      <c r="B128" s="260"/>
      <c r="C128" s="25" t="s">
        <v>923</v>
      </c>
      <c r="D128" s="25"/>
      <c r="E128" s="25"/>
      <c r="F128" s="245" t="s">
        <v>916</v>
      </c>
      <c r="G128" s="25"/>
      <c r="H128" s="25" t="s">
        <v>924</v>
      </c>
      <c r="I128" s="25" t="s">
        <v>912</v>
      </c>
      <c r="J128" s="25">
        <v>15.0</v>
      </c>
      <c r="K128" s="262"/>
    </row>
    <row r="129" ht="15.0" customHeight="1">
      <c r="A129" s="217"/>
      <c r="B129" s="260"/>
      <c r="C129" s="25" t="s">
        <v>925</v>
      </c>
      <c r="D129" s="25"/>
      <c r="E129" s="25"/>
      <c r="F129" s="245" t="s">
        <v>916</v>
      </c>
      <c r="G129" s="25"/>
      <c r="H129" s="25" t="s">
        <v>926</v>
      </c>
      <c r="I129" s="25" t="s">
        <v>912</v>
      </c>
      <c r="J129" s="25">
        <v>20.0</v>
      </c>
      <c r="K129" s="262"/>
    </row>
    <row r="130" ht="15.0" customHeight="1">
      <c r="A130" s="217"/>
      <c r="B130" s="260"/>
      <c r="C130" s="25" t="s">
        <v>927</v>
      </c>
      <c r="D130" s="25"/>
      <c r="E130" s="25"/>
      <c r="F130" s="245" t="s">
        <v>916</v>
      </c>
      <c r="G130" s="25"/>
      <c r="H130" s="25" t="s">
        <v>928</v>
      </c>
      <c r="I130" s="25" t="s">
        <v>912</v>
      </c>
      <c r="J130" s="25">
        <v>20.0</v>
      </c>
      <c r="K130" s="262"/>
    </row>
    <row r="131" ht="15.0" customHeight="1">
      <c r="A131" s="217"/>
      <c r="B131" s="260"/>
      <c r="C131" s="25" t="s">
        <v>915</v>
      </c>
      <c r="D131" s="25"/>
      <c r="E131" s="25"/>
      <c r="F131" s="245" t="s">
        <v>916</v>
      </c>
      <c r="G131" s="25"/>
      <c r="H131" s="25" t="s">
        <v>949</v>
      </c>
      <c r="I131" s="25" t="s">
        <v>912</v>
      </c>
      <c r="J131" s="25">
        <v>50.0</v>
      </c>
      <c r="K131" s="262"/>
    </row>
    <row r="132" ht="15.0" customHeight="1">
      <c r="A132" s="217"/>
      <c r="B132" s="260"/>
      <c r="C132" s="25" t="s">
        <v>929</v>
      </c>
      <c r="D132" s="25"/>
      <c r="E132" s="25"/>
      <c r="F132" s="245" t="s">
        <v>916</v>
      </c>
      <c r="G132" s="25"/>
      <c r="H132" s="25" t="s">
        <v>949</v>
      </c>
      <c r="I132" s="25" t="s">
        <v>912</v>
      </c>
      <c r="J132" s="25">
        <v>50.0</v>
      </c>
      <c r="K132" s="262"/>
    </row>
    <row r="133" ht="15.0" customHeight="1">
      <c r="A133" s="217"/>
      <c r="B133" s="260"/>
      <c r="C133" s="25" t="s">
        <v>935</v>
      </c>
      <c r="D133" s="25"/>
      <c r="E133" s="25"/>
      <c r="F133" s="245" t="s">
        <v>916</v>
      </c>
      <c r="G133" s="25"/>
      <c r="H133" s="25" t="s">
        <v>949</v>
      </c>
      <c r="I133" s="25" t="s">
        <v>912</v>
      </c>
      <c r="J133" s="25">
        <v>50.0</v>
      </c>
      <c r="K133" s="262"/>
    </row>
    <row r="134" ht="15.0" customHeight="1">
      <c r="A134" s="217"/>
      <c r="B134" s="260"/>
      <c r="C134" s="25" t="s">
        <v>937</v>
      </c>
      <c r="D134" s="25"/>
      <c r="E134" s="25"/>
      <c r="F134" s="245" t="s">
        <v>916</v>
      </c>
      <c r="G134" s="25"/>
      <c r="H134" s="25" t="s">
        <v>949</v>
      </c>
      <c r="I134" s="25" t="s">
        <v>912</v>
      </c>
      <c r="J134" s="25">
        <v>50.0</v>
      </c>
      <c r="K134" s="262"/>
    </row>
    <row r="135" ht="15.0" customHeight="1">
      <c r="A135" s="217"/>
      <c r="B135" s="260"/>
      <c r="C135" s="25" t="s">
        <v>119</v>
      </c>
      <c r="D135" s="25"/>
      <c r="E135" s="25"/>
      <c r="F135" s="245" t="s">
        <v>916</v>
      </c>
      <c r="G135" s="25"/>
      <c r="H135" s="25" t="s">
        <v>962</v>
      </c>
      <c r="I135" s="25" t="s">
        <v>912</v>
      </c>
      <c r="J135" s="25">
        <v>255.0</v>
      </c>
      <c r="K135" s="262"/>
    </row>
    <row r="136" ht="15.0" customHeight="1">
      <c r="A136" s="217"/>
      <c r="B136" s="260"/>
      <c r="C136" s="25" t="s">
        <v>939</v>
      </c>
      <c r="D136" s="25"/>
      <c r="E136" s="25"/>
      <c r="F136" s="245" t="s">
        <v>910</v>
      </c>
      <c r="G136" s="25"/>
      <c r="H136" s="25" t="s">
        <v>963</v>
      </c>
      <c r="I136" s="25" t="s">
        <v>941</v>
      </c>
      <c r="J136" s="25"/>
      <c r="K136" s="262"/>
    </row>
    <row r="137" ht="15.0" customHeight="1">
      <c r="A137" s="217"/>
      <c r="B137" s="260"/>
      <c r="C137" s="25" t="s">
        <v>942</v>
      </c>
      <c r="D137" s="25"/>
      <c r="E137" s="25"/>
      <c r="F137" s="245" t="s">
        <v>910</v>
      </c>
      <c r="G137" s="25"/>
      <c r="H137" s="25" t="s">
        <v>964</v>
      </c>
      <c r="I137" s="25" t="s">
        <v>944</v>
      </c>
      <c r="J137" s="25"/>
      <c r="K137" s="262"/>
    </row>
    <row r="138" ht="15.0" customHeight="1">
      <c r="A138" s="217"/>
      <c r="B138" s="260"/>
      <c r="C138" s="25" t="s">
        <v>945</v>
      </c>
      <c r="D138" s="25"/>
      <c r="E138" s="25"/>
      <c r="F138" s="245" t="s">
        <v>910</v>
      </c>
      <c r="G138" s="25"/>
      <c r="H138" s="25" t="s">
        <v>945</v>
      </c>
      <c r="I138" s="25" t="s">
        <v>944</v>
      </c>
      <c r="J138" s="25"/>
      <c r="K138" s="262"/>
    </row>
    <row r="139" ht="15.0" customHeight="1">
      <c r="A139" s="217"/>
      <c r="B139" s="260"/>
      <c r="C139" s="25" t="s">
        <v>58</v>
      </c>
      <c r="D139" s="25"/>
      <c r="E139" s="25"/>
      <c r="F139" s="245" t="s">
        <v>910</v>
      </c>
      <c r="G139" s="25"/>
      <c r="H139" s="25" t="s">
        <v>965</v>
      </c>
      <c r="I139" s="25" t="s">
        <v>944</v>
      </c>
      <c r="J139" s="25"/>
      <c r="K139" s="262"/>
    </row>
    <row r="140" ht="15.0" customHeight="1">
      <c r="A140" s="217"/>
      <c r="B140" s="260"/>
      <c r="C140" s="25" t="s">
        <v>966</v>
      </c>
      <c r="D140" s="25"/>
      <c r="E140" s="25"/>
      <c r="F140" s="245" t="s">
        <v>910</v>
      </c>
      <c r="G140" s="25"/>
      <c r="H140" s="25" t="s">
        <v>967</v>
      </c>
      <c r="I140" s="25" t="s">
        <v>944</v>
      </c>
      <c r="J140" s="25"/>
      <c r="K140" s="262"/>
    </row>
    <row r="141" ht="15.0" customHeight="1">
      <c r="A141" s="217"/>
      <c r="B141" s="263"/>
      <c r="C141" s="264"/>
      <c r="D141" s="264"/>
      <c r="E141" s="264"/>
      <c r="F141" s="264"/>
      <c r="G141" s="264"/>
      <c r="H141" s="264"/>
      <c r="I141" s="264"/>
      <c r="J141" s="264"/>
      <c r="K141" s="265"/>
    </row>
    <row r="142" ht="18.75" customHeight="1">
      <c r="A142" s="217"/>
      <c r="B142" s="38"/>
      <c r="C142" s="38"/>
      <c r="D142" s="38"/>
      <c r="E142" s="38"/>
      <c r="F142" s="252"/>
      <c r="G142" s="38"/>
      <c r="H142" s="38"/>
      <c r="I142" s="38"/>
      <c r="J142" s="38"/>
      <c r="K142" s="38"/>
    </row>
    <row r="143" ht="18.75" customHeight="1">
      <c r="A143" s="217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</row>
    <row r="144" ht="7.5" customHeight="1">
      <c r="A144" s="217"/>
      <c r="B144" s="234"/>
      <c r="C144" s="235"/>
      <c r="D144" s="235"/>
      <c r="E144" s="235"/>
      <c r="F144" s="235"/>
      <c r="G144" s="235"/>
      <c r="H144" s="235"/>
      <c r="I144" s="235"/>
      <c r="J144" s="235"/>
      <c r="K144" s="236"/>
    </row>
    <row r="145" ht="45.0" customHeight="1">
      <c r="A145" s="217"/>
      <c r="B145" s="237"/>
      <c r="C145" s="238" t="s">
        <v>968</v>
      </c>
      <c r="K145" s="239"/>
    </row>
    <row r="146" ht="17.25" customHeight="1">
      <c r="A146" s="217"/>
      <c r="B146" s="237"/>
      <c r="C146" s="240" t="s">
        <v>904</v>
      </c>
      <c r="D146" s="240"/>
      <c r="E146" s="240"/>
      <c r="F146" s="240" t="s">
        <v>905</v>
      </c>
      <c r="G146" s="138"/>
      <c r="H146" s="240" t="s">
        <v>114</v>
      </c>
      <c r="I146" s="240" t="s">
        <v>84</v>
      </c>
      <c r="J146" s="240" t="s">
        <v>906</v>
      </c>
      <c r="K146" s="239"/>
    </row>
    <row r="147" ht="17.25" customHeight="1">
      <c r="A147" s="217"/>
      <c r="B147" s="237"/>
      <c r="C147" s="241" t="s">
        <v>907</v>
      </c>
      <c r="D147" s="241"/>
      <c r="E147" s="241"/>
      <c r="F147" s="242" t="s">
        <v>908</v>
      </c>
      <c r="G147" s="243"/>
      <c r="H147" s="241"/>
      <c r="I147" s="241"/>
      <c r="J147" s="241" t="s">
        <v>909</v>
      </c>
      <c r="K147" s="239"/>
    </row>
    <row r="148" ht="5.25" customHeight="1">
      <c r="A148" s="217"/>
      <c r="B148" s="246"/>
      <c r="C148" s="244"/>
      <c r="D148" s="244"/>
      <c r="E148" s="244"/>
      <c r="F148" s="244"/>
      <c r="G148" s="25"/>
      <c r="H148" s="244"/>
      <c r="I148" s="244"/>
      <c r="J148" s="244"/>
      <c r="K148" s="262"/>
    </row>
    <row r="149" ht="15.0" customHeight="1">
      <c r="A149" s="217"/>
      <c r="B149" s="246"/>
      <c r="C149" s="266" t="s">
        <v>913</v>
      </c>
      <c r="D149" s="25"/>
      <c r="E149" s="25"/>
      <c r="F149" s="267" t="s">
        <v>910</v>
      </c>
      <c r="G149" s="25"/>
      <c r="H149" s="266" t="s">
        <v>949</v>
      </c>
      <c r="I149" s="266" t="s">
        <v>912</v>
      </c>
      <c r="J149" s="266">
        <v>120.0</v>
      </c>
      <c r="K149" s="262"/>
    </row>
    <row r="150" ht="15.0" customHeight="1">
      <c r="A150" s="217"/>
      <c r="B150" s="246"/>
      <c r="C150" s="266" t="s">
        <v>958</v>
      </c>
      <c r="D150" s="25"/>
      <c r="E150" s="25"/>
      <c r="F150" s="267" t="s">
        <v>910</v>
      </c>
      <c r="G150" s="25"/>
      <c r="H150" s="266" t="s">
        <v>969</v>
      </c>
      <c r="I150" s="266" t="s">
        <v>912</v>
      </c>
      <c r="J150" s="266" t="s">
        <v>960</v>
      </c>
      <c r="K150" s="262"/>
    </row>
    <row r="151" ht="15.0" customHeight="1">
      <c r="A151" s="217"/>
      <c r="B151" s="246"/>
      <c r="C151" s="266" t="s">
        <v>130</v>
      </c>
      <c r="D151" s="25"/>
      <c r="E151" s="25"/>
      <c r="F151" s="267" t="s">
        <v>910</v>
      </c>
      <c r="G151" s="25"/>
      <c r="H151" s="266" t="s">
        <v>970</v>
      </c>
      <c r="I151" s="266" t="s">
        <v>912</v>
      </c>
      <c r="J151" s="266" t="s">
        <v>960</v>
      </c>
      <c r="K151" s="262"/>
    </row>
    <row r="152" ht="15.0" customHeight="1">
      <c r="A152" s="217"/>
      <c r="B152" s="246"/>
      <c r="C152" s="266" t="s">
        <v>915</v>
      </c>
      <c r="D152" s="25"/>
      <c r="E152" s="25"/>
      <c r="F152" s="267" t="s">
        <v>916</v>
      </c>
      <c r="G152" s="25"/>
      <c r="H152" s="266" t="s">
        <v>949</v>
      </c>
      <c r="I152" s="266" t="s">
        <v>912</v>
      </c>
      <c r="J152" s="266">
        <v>50.0</v>
      </c>
      <c r="K152" s="262"/>
    </row>
    <row r="153" ht="15.0" customHeight="1">
      <c r="A153" s="217"/>
      <c r="B153" s="246"/>
      <c r="C153" s="266" t="s">
        <v>918</v>
      </c>
      <c r="D153" s="25"/>
      <c r="E153" s="25"/>
      <c r="F153" s="267" t="s">
        <v>910</v>
      </c>
      <c r="G153" s="25"/>
      <c r="H153" s="266" t="s">
        <v>949</v>
      </c>
      <c r="I153" s="266" t="s">
        <v>920</v>
      </c>
      <c r="J153" s="266"/>
      <c r="K153" s="262"/>
    </row>
    <row r="154" ht="15.0" customHeight="1">
      <c r="A154" s="217"/>
      <c r="B154" s="246"/>
      <c r="C154" s="266" t="s">
        <v>929</v>
      </c>
      <c r="D154" s="25"/>
      <c r="E154" s="25"/>
      <c r="F154" s="267" t="s">
        <v>916</v>
      </c>
      <c r="G154" s="25"/>
      <c r="H154" s="266" t="s">
        <v>949</v>
      </c>
      <c r="I154" s="266" t="s">
        <v>912</v>
      </c>
      <c r="J154" s="266">
        <v>50.0</v>
      </c>
      <c r="K154" s="262"/>
    </row>
    <row r="155" ht="15.0" customHeight="1">
      <c r="A155" s="217"/>
      <c r="B155" s="246"/>
      <c r="C155" s="266" t="s">
        <v>937</v>
      </c>
      <c r="D155" s="25"/>
      <c r="E155" s="25"/>
      <c r="F155" s="267" t="s">
        <v>916</v>
      </c>
      <c r="G155" s="25"/>
      <c r="H155" s="266" t="s">
        <v>949</v>
      </c>
      <c r="I155" s="266" t="s">
        <v>912</v>
      </c>
      <c r="J155" s="266">
        <v>50.0</v>
      </c>
      <c r="K155" s="262"/>
    </row>
    <row r="156" ht="15.0" customHeight="1">
      <c r="A156" s="217"/>
      <c r="B156" s="246"/>
      <c r="C156" s="266" t="s">
        <v>935</v>
      </c>
      <c r="D156" s="25"/>
      <c r="E156" s="25"/>
      <c r="F156" s="267" t="s">
        <v>916</v>
      </c>
      <c r="G156" s="25"/>
      <c r="H156" s="266" t="s">
        <v>949</v>
      </c>
      <c r="I156" s="266" t="s">
        <v>912</v>
      </c>
      <c r="J156" s="266">
        <v>50.0</v>
      </c>
      <c r="K156" s="262"/>
    </row>
    <row r="157" ht="15.0" customHeight="1">
      <c r="A157" s="217"/>
      <c r="B157" s="246"/>
      <c r="C157" s="266" t="s">
        <v>73</v>
      </c>
      <c r="D157" s="25"/>
      <c r="E157" s="25"/>
      <c r="F157" s="267" t="s">
        <v>910</v>
      </c>
      <c r="G157" s="25"/>
      <c r="H157" s="266" t="s">
        <v>971</v>
      </c>
      <c r="I157" s="266" t="s">
        <v>912</v>
      </c>
      <c r="J157" s="266" t="s">
        <v>972</v>
      </c>
      <c r="K157" s="262"/>
    </row>
    <row r="158" ht="15.0" customHeight="1">
      <c r="A158" s="217"/>
      <c r="B158" s="246"/>
      <c r="C158" s="266" t="s">
        <v>973</v>
      </c>
      <c r="D158" s="25"/>
      <c r="E158" s="25"/>
      <c r="F158" s="267" t="s">
        <v>910</v>
      </c>
      <c r="G158" s="25"/>
      <c r="H158" s="266" t="s">
        <v>974</v>
      </c>
      <c r="I158" s="266" t="s">
        <v>944</v>
      </c>
      <c r="J158" s="266"/>
      <c r="K158" s="262"/>
    </row>
    <row r="159" ht="15.0" customHeight="1">
      <c r="A159" s="217"/>
      <c r="B159" s="268"/>
      <c r="C159" s="250"/>
      <c r="D159" s="250"/>
      <c r="E159" s="250"/>
      <c r="F159" s="250"/>
      <c r="G159" s="250"/>
      <c r="H159" s="250"/>
      <c r="I159" s="250"/>
      <c r="J159" s="250"/>
      <c r="K159" s="269"/>
    </row>
    <row r="160" ht="18.75" customHeight="1">
      <c r="A160" s="217"/>
      <c r="B160" s="38"/>
      <c r="C160" s="25"/>
      <c r="D160" s="25"/>
      <c r="E160" s="25"/>
      <c r="F160" s="245"/>
      <c r="G160" s="25"/>
      <c r="H160" s="25"/>
      <c r="I160" s="25"/>
      <c r="J160" s="25"/>
      <c r="K160" s="38"/>
    </row>
    <row r="161" ht="18.75" customHeight="1">
      <c r="A161" s="217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</row>
    <row r="162" ht="7.5" customHeight="1">
      <c r="A162" s="217"/>
      <c r="B162" s="218"/>
      <c r="C162" s="219"/>
      <c r="D162" s="219"/>
      <c r="E162" s="219"/>
      <c r="F162" s="219"/>
      <c r="G162" s="219"/>
      <c r="H162" s="219"/>
      <c r="I162" s="219"/>
      <c r="J162" s="219"/>
      <c r="K162" s="220"/>
    </row>
    <row r="163" ht="45.0" customHeight="1">
      <c r="A163" s="217"/>
      <c r="B163" s="132"/>
      <c r="C163" s="222" t="s">
        <v>975</v>
      </c>
      <c r="K163" s="223"/>
    </row>
    <row r="164" ht="17.25" customHeight="1">
      <c r="A164" s="217"/>
      <c r="B164" s="132"/>
      <c r="C164" s="240" t="s">
        <v>904</v>
      </c>
      <c r="D164" s="240"/>
      <c r="E164" s="240"/>
      <c r="F164" s="240" t="s">
        <v>905</v>
      </c>
      <c r="G164" s="121"/>
      <c r="H164" s="270" t="s">
        <v>114</v>
      </c>
      <c r="I164" s="270" t="s">
        <v>84</v>
      </c>
      <c r="J164" s="240" t="s">
        <v>906</v>
      </c>
      <c r="K164" s="223"/>
    </row>
    <row r="165" ht="17.25" customHeight="1">
      <c r="A165" s="217"/>
      <c r="B165" s="40"/>
      <c r="C165" s="241" t="s">
        <v>907</v>
      </c>
      <c r="D165" s="241"/>
      <c r="E165" s="241"/>
      <c r="F165" s="242" t="s">
        <v>908</v>
      </c>
      <c r="G165" s="271"/>
      <c r="H165" s="272"/>
      <c r="I165" s="272"/>
      <c r="J165" s="241" t="s">
        <v>909</v>
      </c>
      <c r="K165" s="42"/>
    </row>
    <row r="166" ht="5.25" customHeight="1">
      <c r="A166" s="217"/>
      <c r="B166" s="246"/>
      <c r="C166" s="244"/>
      <c r="D166" s="244"/>
      <c r="E166" s="244"/>
      <c r="F166" s="244"/>
      <c r="G166" s="25"/>
      <c r="H166" s="244"/>
      <c r="I166" s="244"/>
      <c r="J166" s="244"/>
      <c r="K166" s="262"/>
    </row>
    <row r="167" ht="15.0" customHeight="1">
      <c r="A167" s="217"/>
      <c r="B167" s="246"/>
      <c r="C167" s="25" t="s">
        <v>913</v>
      </c>
      <c r="D167" s="25"/>
      <c r="E167" s="25"/>
      <c r="F167" s="245" t="s">
        <v>910</v>
      </c>
      <c r="G167" s="25"/>
      <c r="H167" s="25" t="s">
        <v>949</v>
      </c>
      <c r="I167" s="25" t="s">
        <v>912</v>
      </c>
      <c r="J167" s="25">
        <v>120.0</v>
      </c>
      <c r="K167" s="262"/>
    </row>
    <row r="168" ht="15.0" customHeight="1">
      <c r="A168" s="217"/>
      <c r="B168" s="246"/>
      <c r="C168" s="25" t="s">
        <v>958</v>
      </c>
      <c r="D168" s="25"/>
      <c r="E168" s="25"/>
      <c r="F168" s="245" t="s">
        <v>910</v>
      </c>
      <c r="G168" s="25"/>
      <c r="H168" s="25" t="s">
        <v>959</v>
      </c>
      <c r="I168" s="25" t="s">
        <v>912</v>
      </c>
      <c r="J168" s="25" t="s">
        <v>960</v>
      </c>
      <c r="K168" s="262"/>
    </row>
    <row r="169" ht="15.0" customHeight="1">
      <c r="A169" s="217"/>
      <c r="B169" s="246"/>
      <c r="C169" s="25" t="s">
        <v>130</v>
      </c>
      <c r="D169" s="25"/>
      <c r="E169" s="25"/>
      <c r="F169" s="245" t="s">
        <v>910</v>
      </c>
      <c r="G169" s="25"/>
      <c r="H169" s="25" t="s">
        <v>976</v>
      </c>
      <c r="I169" s="25" t="s">
        <v>912</v>
      </c>
      <c r="J169" s="25" t="s">
        <v>960</v>
      </c>
      <c r="K169" s="262"/>
    </row>
    <row r="170" ht="15.0" customHeight="1">
      <c r="A170" s="217"/>
      <c r="B170" s="246"/>
      <c r="C170" s="25" t="s">
        <v>915</v>
      </c>
      <c r="D170" s="25"/>
      <c r="E170" s="25"/>
      <c r="F170" s="245" t="s">
        <v>916</v>
      </c>
      <c r="G170" s="25"/>
      <c r="H170" s="25" t="s">
        <v>976</v>
      </c>
      <c r="I170" s="25" t="s">
        <v>912</v>
      </c>
      <c r="J170" s="25">
        <v>50.0</v>
      </c>
      <c r="K170" s="262"/>
    </row>
    <row r="171" ht="15.0" customHeight="1">
      <c r="A171" s="217"/>
      <c r="B171" s="246"/>
      <c r="C171" s="25" t="s">
        <v>918</v>
      </c>
      <c r="D171" s="25"/>
      <c r="E171" s="25"/>
      <c r="F171" s="245" t="s">
        <v>910</v>
      </c>
      <c r="G171" s="25"/>
      <c r="H171" s="25" t="s">
        <v>976</v>
      </c>
      <c r="I171" s="25" t="s">
        <v>920</v>
      </c>
      <c r="J171" s="25"/>
      <c r="K171" s="262"/>
    </row>
    <row r="172" ht="15.0" customHeight="1">
      <c r="A172" s="217"/>
      <c r="B172" s="246"/>
      <c r="C172" s="25" t="s">
        <v>929</v>
      </c>
      <c r="D172" s="25"/>
      <c r="E172" s="25"/>
      <c r="F172" s="245" t="s">
        <v>916</v>
      </c>
      <c r="G172" s="25"/>
      <c r="H172" s="25" t="s">
        <v>976</v>
      </c>
      <c r="I172" s="25" t="s">
        <v>912</v>
      </c>
      <c r="J172" s="25">
        <v>50.0</v>
      </c>
      <c r="K172" s="262"/>
    </row>
    <row r="173" ht="15.0" customHeight="1">
      <c r="A173" s="217"/>
      <c r="B173" s="246"/>
      <c r="C173" s="25" t="s">
        <v>937</v>
      </c>
      <c r="D173" s="25"/>
      <c r="E173" s="25"/>
      <c r="F173" s="245" t="s">
        <v>916</v>
      </c>
      <c r="G173" s="25"/>
      <c r="H173" s="25" t="s">
        <v>976</v>
      </c>
      <c r="I173" s="25" t="s">
        <v>912</v>
      </c>
      <c r="J173" s="25">
        <v>50.0</v>
      </c>
      <c r="K173" s="262"/>
    </row>
    <row r="174" ht="15.0" customHeight="1">
      <c r="A174" s="217"/>
      <c r="B174" s="246"/>
      <c r="C174" s="25" t="s">
        <v>935</v>
      </c>
      <c r="D174" s="25"/>
      <c r="E174" s="25"/>
      <c r="F174" s="245" t="s">
        <v>916</v>
      </c>
      <c r="G174" s="25"/>
      <c r="H174" s="25" t="s">
        <v>976</v>
      </c>
      <c r="I174" s="25" t="s">
        <v>912</v>
      </c>
      <c r="J174" s="25">
        <v>50.0</v>
      </c>
      <c r="K174" s="262"/>
    </row>
    <row r="175" ht="15.0" customHeight="1">
      <c r="A175" s="217"/>
      <c r="B175" s="246"/>
      <c r="C175" s="25" t="s">
        <v>113</v>
      </c>
      <c r="D175" s="25"/>
      <c r="E175" s="25"/>
      <c r="F175" s="245" t="s">
        <v>910</v>
      </c>
      <c r="G175" s="25"/>
      <c r="H175" s="25" t="s">
        <v>977</v>
      </c>
      <c r="I175" s="25" t="s">
        <v>978</v>
      </c>
      <c r="J175" s="25"/>
      <c r="K175" s="262"/>
    </row>
    <row r="176" ht="15.0" customHeight="1">
      <c r="A176" s="217"/>
      <c r="B176" s="246"/>
      <c r="C176" s="25" t="s">
        <v>84</v>
      </c>
      <c r="D176" s="25"/>
      <c r="E176" s="25"/>
      <c r="F176" s="245" t="s">
        <v>910</v>
      </c>
      <c r="G176" s="25"/>
      <c r="H176" s="25" t="s">
        <v>979</v>
      </c>
      <c r="I176" s="25" t="s">
        <v>980</v>
      </c>
      <c r="J176" s="25">
        <v>1.0</v>
      </c>
      <c r="K176" s="262"/>
    </row>
    <row r="177" ht="15.0" customHeight="1">
      <c r="A177" s="217"/>
      <c r="B177" s="246"/>
      <c r="C177" s="25" t="s">
        <v>79</v>
      </c>
      <c r="D177" s="25"/>
      <c r="E177" s="25"/>
      <c r="F177" s="245" t="s">
        <v>910</v>
      </c>
      <c r="G177" s="25"/>
      <c r="H177" s="25" t="s">
        <v>981</v>
      </c>
      <c r="I177" s="25" t="s">
        <v>912</v>
      </c>
      <c r="J177" s="25">
        <v>20.0</v>
      </c>
      <c r="K177" s="262"/>
    </row>
    <row r="178" ht="15.0" customHeight="1">
      <c r="A178" s="217"/>
      <c r="B178" s="246"/>
      <c r="C178" s="25" t="s">
        <v>114</v>
      </c>
      <c r="D178" s="25"/>
      <c r="E178" s="25"/>
      <c r="F178" s="245" t="s">
        <v>910</v>
      </c>
      <c r="G178" s="25"/>
      <c r="H178" s="25" t="s">
        <v>982</v>
      </c>
      <c r="I178" s="25" t="s">
        <v>912</v>
      </c>
      <c r="J178" s="25">
        <v>255.0</v>
      </c>
      <c r="K178" s="262"/>
    </row>
    <row r="179" ht="15.0" customHeight="1">
      <c r="A179" s="217"/>
      <c r="B179" s="246"/>
      <c r="C179" s="25" t="s">
        <v>115</v>
      </c>
      <c r="D179" s="25"/>
      <c r="E179" s="25"/>
      <c r="F179" s="245" t="s">
        <v>910</v>
      </c>
      <c r="G179" s="25"/>
      <c r="H179" s="25" t="s">
        <v>875</v>
      </c>
      <c r="I179" s="25" t="s">
        <v>912</v>
      </c>
      <c r="J179" s="25">
        <v>10.0</v>
      </c>
      <c r="K179" s="262"/>
    </row>
    <row r="180" ht="15.0" customHeight="1">
      <c r="A180" s="217"/>
      <c r="B180" s="246"/>
      <c r="C180" s="25" t="s">
        <v>116</v>
      </c>
      <c r="D180" s="25"/>
      <c r="E180" s="25"/>
      <c r="F180" s="245" t="s">
        <v>910</v>
      </c>
      <c r="G180" s="25"/>
      <c r="H180" s="25" t="s">
        <v>983</v>
      </c>
      <c r="I180" s="25" t="s">
        <v>944</v>
      </c>
      <c r="J180" s="25"/>
      <c r="K180" s="262"/>
    </row>
    <row r="181" ht="15.0" customHeight="1">
      <c r="A181" s="217"/>
      <c r="B181" s="246"/>
      <c r="C181" s="25" t="s">
        <v>984</v>
      </c>
      <c r="D181" s="25"/>
      <c r="E181" s="25"/>
      <c r="F181" s="245" t="s">
        <v>910</v>
      </c>
      <c r="G181" s="25"/>
      <c r="H181" s="25" t="s">
        <v>985</v>
      </c>
      <c r="I181" s="25" t="s">
        <v>944</v>
      </c>
      <c r="J181" s="25"/>
      <c r="K181" s="262"/>
    </row>
    <row r="182" ht="15.0" customHeight="1">
      <c r="A182" s="217"/>
      <c r="B182" s="246"/>
      <c r="C182" s="25" t="s">
        <v>973</v>
      </c>
      <c r="D182" s="25"/>
      <c r="E182" s="25"/>
      <c r="F182" s="245" t="s">
        <v>910</v>
      </c>
      <c r="G182" s="25"/>
      <c r="H182" s="25" t="s">
        <v>986</v>
      </c>
      <c r="I182" s="25" t="s">
        <v>944</v>
      </c>
      <c r="J182" s="25"/>
      <c r="K182" s="262"/>
    </row>
    <row r="183" ht="15.0" customHeight="1">
      <c r="A183" s="217"/>
      <c r="B183" s="246"/>
      <c r="C183" s="25" t="s">
        <v>118</v>
      </c>
      <c r="D183" s="25"/>
      <c r="E183" s="25"/>
      <c r="F183" s="245" t="s">
        <v>916</v>
      </c>
      <c r="G183" s="25"/>
      <c r="H183" s="25" t="s">
        <v>987</v>
      </c>
      <c r="I183" s="25" t="s">
        <v>912</v>
      </c>
      <c r="J183" s="25">
        <v>50.0</v>
      </c>
      <c r="K183" s="262"/>
    </row>
    <row r="184" ht="15.0" customHeight="1">
      <c r="A184" s="217"/>
      <c r="B184" s="246"/>
      <c r="C184" s="25" t="s">
        <v>988</v>
      </c>
      <c r="D184" s="25"/>
      <c r="E184" s="25"/>
      <c r="F184" s="245" t="s">
        <v>916</v>
      </c>
      <c r="G184" s="25"/>
      <c r="H184" s="25" t="s">
        <v>989</v>
      </c>
      <c r="I184" s="25" t="s">
        <v>990</v>
      </c>
      <c r="J184" s="25"/>
      <c r="K184" s="262"/>
    </row>
    <row r="185" ht="15.0" customHeight="1">
      <c r="A185" s="217"/>
      <c r="B185" s="246"/>
      <c r="C185" s="25" t="s">
        <v>991</v>
      </c>
      <c r="D185" s="25"/>
      <c r="E185" s="25"/>
      <c r="F185" s="245" t="s">
        <v>916</v>
      </c>
      <c r="G185" s="25"/>
      <c r="H185" s="25" t="s">
        <v>992</v>
      </c>
      <c r="I185" s="25" t="s">
        <v>990</v>
      </c>
      <c r="J185" s="25"/>
      <c r="K185" s="262"/>
    </row>
    <row r="186" ht="15.0" customHeight="1">
      <c r="A186" s="217"/>
      <c r="B186" s="246"/>
      <c r="C186" s="25" t="s">
        <v>993</v>
      </c>
      <c r="D186" s="25"/>
      <c r="E186" s="25"/>
      <c r="F186" s="245" t="s">
        <v>916</v>
      </c>
      <c r="G186" s="25"/>
      <c r="H186" s="25" t="s">
        <v>994</v>
      </c>
      <c r="I186" s="25" t="s">
        <v>990</v>
      </c>
      <c r="J186" s="25"/>
      <c r="K186" s="262"/>
    </row>
    <row r="187" ht="15.0" customHeight="1">
      <c r="A187" s="217"/>
      <c r="B187" s="246"/>
      <c r="C187" s="217" t="s">
        <v>995</v>
      </c>
      <c r="D187" s="25"/>
      <c r="E187" s="25"/>
      <c r="F187" s="245" t="s">
        <v>916</v>
      </c>
      <c r="G187" s="25"/>
      <c r="H187" s="25" t="s">
        <v>996</v>
      </c>
      <c r="I187" s="25" t="s">
        <v>997</v>
      </c>
      <c r="J187" s="273" t="s">
        <v>998</v>
      </c>
      <c r="K187" s="262"/>
    </row>
    <row r="188" ht="15.0" customHeight="1">
      <c r="A188" s="217"/>
      <c r="B188" s="246"/>
      <c r="C188" s="217" t="s">
        <v>62</v>
      </c>
      <c r="D188" s="25"/>
      <c r="E188" s="25"/>
      <c r="F188" s="245" t="s">
        <v>910</v>
      </c>
      <c r="G188" s="25"/>
      <c r="H188" s="38" t="s">
        <v>999</v>
      </c>
      <c r="I188" s="25" t="s">
        <v>1000</v>
      </c>
      <c r="J188" s="25"/>
      <c r="K188" s="262"/>
    </row>
    <row r="189" ht="15.0" customHeight="1">
      <c r="A189" s="217"/>
      <c r="B189" s="246"/>
      <c r="C189" s="217" t="s">
        <v>1001</v>
      </c>
      <c r="D189" s="25"/>
      <c r="E189" s="25"/>
      <c r="F189" s="245" t="s">
        <v>910</v>
      </c>
      <c r="G189" s="25"/>
      <c r="H189" s="25" t="s">
        <v>1002</v>
      </c>
      <c r="I189" s="25" t="s">
        <v>944</v>
      </c>
      <c r="J189" s="25"/>
      <c r="K189" s="262"/>
    </row>
    <row r="190" ht="15.0" customHeight="1">
      <c r="A190" s="217"/>
      <c r="B190" s="246"/>
      <c r="C190" s="217" t="s">
        <v>1003</v>
      </c>
      <c r="D190" s="25"/>
      <c r="E190" s="25"/>
      <c r="F190" s="245" t="s">
        <v>910</v>
      </c>
      <c r="G190" s="25"/>
      <c r="H190" s="25" t="s">
        <v>1004</v>
      </c>
      <c r="I190" s="25" t="s">
        <v>944</v>
      </c>
      <c r="J190" s="25"/>
      <c r="K190" s="262"/>
    </row>
    <row r="191" ht="15.0" customHeight="1">
      <c r="A191" s="217"/>
      <c r="B191" s="246"/>
      <c r="C191" s="217" t="s">
        <v>1005</v>
      </c>
      <c r="D191" s="25"/>
      <c r="E191" s="25"/>
      <c r="F191" s="245" t="s">
        <v>916</v>
      </c>
      <c r="G191" s="25"/>
      <c r="H191" s="25" t="s">
        <v>1006</v>
      </c>
      <c r="I191" s="25" t="s">
        <v>944</v>
      </c>
      <c r="J191" s="25"/>
      <c r="K191" s="262"/>
    </row>
    <row r="192" ht="15.0" customHeight="1">
      <c r="A192" s="217"/>
      <c r="B192" s="268"/>
      <c r="C192" s="274"/>
      <c r="D192" s="250"/>
      <c r="E192" s="250"/>
      <c r="F192" s="250"/>
      <c r="G192" s="250"/>
      <c r="H192" s="250"/>
      <c r="I192" s="250"/>
      <c r="J192" s="250"/>
      <c r="K192" s="269"/>
    </row>
    <row r="193" ht="18.75" customHeight="1">
      <c r="A193" s="217"/>
      <c r="B193" s="38"/>
      <c r="C193" s="25"/>
      <c r="D193" s="25"/>
      <c r="E193" s="25"/>
      <c r="F193" s="245"/>
      <c r="G193" s="25"/>
      <c r="H193" s="25"/>
      <c r="I193" s="25"/>
      <c r="J193" s="25"/>
      <c r="K193" s="38"/>
    </row>
    <row r="194" ht="18.75" customHeight="1">
      <c r="A194" s="217"/>
      <c r="B194" s="38"/>
      <c r="C194" s="25"/>
      <c r="D194" s="25"/>
      <c r="E194" s="25"/>
      <c r="F194" s="245"/>
      <c r="G194" s="25"/>
      <c r="H194" s="25"/>
      <c r="I194" s="25"/>
      <c r="J194" s="25"/>
      <c r="K194" s="38"/>
    </row>
    <row r="195" ht="18.75" customHeight="1">
      <c r="A195" s="217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</row>
    <row r="196" ht="13.5" customHeight="1">
      <c r="A196" s="217"/>
      <c r="B196" s="218"/>
      <c r="C196" s="219"/>
      <c r="D196" s="219"/>
      <c r="E196" s="219"/>
      <c r="F196" s="219"/>
      <c r="G196" s="219"/>
      <c r="H196" s="219"/>
      <c r="I196" s="219"/>
      <c r="J196" s="219"/>
      <c r="K196" s="220"/>
    </row>
    <row r="197" ht="21.0" customHeight="1">
      <c r="A197" s="217"/>
      <c r="B197" s="132"/>
      <c r="C197" s="222" t="s">
        <v>1007</v>
      </c>
      <c r="K197" s="223"/>
    </row>
    <row r="198" ht="25.5" customHeight="1">
      <c r="A198" s="217"/>
      <c r="B198" s="132"/>
      <c r="C198" s="275" t="s">
        <v>1008</v>
      </c>
      <c r="D198" s="275"/>
      <c r="E198" s="275"/>
      <c r="F198" s="275" t="s">
        <v>1009</v>
      </c>
      <c r="G198" s="276"/>
      <c r="H198" s="275" t="s">
        <v>1010</v>
      </c>
      <c r="I198" s="225"/>
      <c r="J198" s="225"/>
      <c r="K198" s="223"/>
    </row>
    <row r="199" ht="5.25" customHeight="1">
      <c r="A199" s="217"/>
      <c r="B199" s="246"/>
      <c r="C199" s="244"/>
      <c r="D199" s="244"/>
      <c r="E199" s="244"/>
      <c r="F199" s="244"/>
      <c r="G199" s="25"/>
      <c r="H199" s="244"/>
      <c r="I199" s="244"/>
      <c r="J199" s="244"/>
      <c r="K199" s="262"/>
    </row>
    <row r="200" ht="15.0" customHeight="1">
      <c r="A200" s="217"/>
      <c r="B200" s="246"/>
      <c r="C200" s="25" t="s">
        <v>1000</v>
      </c>
      <c r="D200" s="25"/>
      <c r="E200" s="25"/>
      <c r="F200" s="245" t="s">
        <v>63</v>
      </c>
      <c r="G200" s="25"/>
      <c r="H200" s="25" t="s">
        <v>1011</v>
      </c>
      <c r="K200" s="262"/>
    </row>
    <row r="201" ht="15.0" customHeight="1">
      <c r="A201" s="217"/>
      <c r="B201" s="246"/>
      <c r="C201" s="13"/>
      <c r="D201" s="25"/>
      <c r="E201" s="25"/>
      <c r="F201" s="245" t="s">
        <v>64</v>
      </c>
      <c r="G201" s="25"/>
      <c r="H201" s="25" t="s">
        <v>1012</v>
      </c>
      <c r="K201" s="262"/>
    </row>
    <row r="202" ht="15.0" customHeight="1">
      <c r="A202" s="217"/>
      <c r="B202" s="246"/>
      <c r="C202" s="13"/>
      <c r="D202" s="25"/>
      <c r="E202" s="25"/>
      <c r="F202" s="245" t="s">
        <v>67</v>
      </c>
      <c r="G202" s="25"/>
      <c r="H202" s="25" t="s">
        <v>1013</v>
      </c>
      <c r="K202" s="262"/>
    </row>
    <row r="203" ht="15.0" customHeight="1">
      <c r="A203" s="217"/>
      <c r="B203" s="246"/>
      <c r="C203" s="25"/>
      <c r="D203" s="25"/>
      <c r="E203" s="25"/>
      <c r="F203" s="245" t="s">
        <v>65</v>
      </c>
      <c r="G203" s="25"/>
      <c r="H203" s="25" t="s">
        <v>1014</v>
      </c>
      <c r="K203" s="262"/>
    </row>
    <row r="204" ht="15.0" customHeight="1">
      <c r="A204" s="217"/>
      <c r="B204" s="246"/>
      <c r="C204" s="25"/>
      <c r="D204" s="25"/>
      <c r="E204" s="25"/>
      <c r="F204" s="245" t="s">
        <v>66</v>
      </c>
      <c r="G204" s="25"/>
      <c r="H204" s="25" t="s">
        <v>1015</v>
      </c>
      <c r="K204" s="262"/>
    </row>
    <row r="205" ht="15.0" customHeight="1">
      <c r="A205" s="217"/>
      <c r="B205" s="246"/>
      <c r="C205" s="25"/>
      <c r="D205" s="25"/>
      <c r="E205" s="25"/>
      <c r="F205" s="245"/>
      <c r="G205" s="25"/>
      <c r="H205" s="25"/>
      <c r="I205" s="25"/>
      <c r="J205" s="25"/>
      <c r="K205" s="262"/>
    </row>
    <row r="206" ht="15.0" customHeight="1">
      <c r="A206" s="217"/>
      <c r="B206" s="246"/>
      <c r="C206" s="25" t="s">
        <v>956</v>
      </c>
      <c r="D206" s="25"/>
      <c r="E206" s="25"/>
      <c r="F206" s="245" t="s">
        <v>112</v>
      </c>
      <c r="G206" s="25"/>
      <c r="H206" s="25" t="s">
        <v>1016</v>
      </c>
      <c r="K206" s="262"/>
    </row>
    <row r="207" ht="15.0" customHeight="1">
      <c r="A207" s="217"/>
      <c r="B207" s="246"/>
      <c r="C207" s="13"/>
      <c r="D207" s="25"/>
      <c r="E207" s="25"/>
      <c r="F207" s="245" t="s">
        <v>856</v>
      </c>
      <c r="G207" s="25"/>
      <c r="H207" s="25" t="s">
        <v>857</v>
      </c>
      <c r="K207" s="262"/>
    </row>
    <row r="208" ht="15.0" customHeight="1">
      <c r="A208" s="217"/>
      <c r="B208" s="246"/>
      <c r="C208" s="25"/>
      <c r="D208" s="25"/>
      <c r="E208" s="25"/>
      <c r="F208" s="245" t="s">
        <v>854</v>
      </c>
      <c r="G208" s="25"/>
      <c r="H208" s="25" t="s">
        <v>1017</v>
      </c>
      <c r="K208" s="262"/>
    </row>
    <row r="209" ht="15.0" customHeight="1">
      <c r="A209" s="217"/>
      <c r="B209" s="277"/>
      <c r="C209" s="13"/>
      <c r="D209" s="13"/>
      <c r="E209" s="13"/>
      <c r="F209" s="245" t="s">
        <v>858</v>
      </c>
      <c r="G209" s="217"/>
      <c r="H209" s="266" t="s">
        <v>859</v>
      </c>
      <c r="K209" s="278"/>
    </row>
    <row r="210" ht="15.0" customHeight="1">
      <c r="A210" s="217"/>
      <c r="B210" s="277"/>
      <c r="C210" s="13"/>
      <c r="D210" s="13"/>
      <c r="E210" s="13"/>
      <c r="F210" s="245" t="s">
        <v>180</v>
      </c>
      <c r="G210" s="217"/>
      <c r="H210" s="266" t="s">
        <v>136</v>
      </c>
      <c r="K210" s="278"/>
    </row>
    <row r="211" ht="15.0" customHeight="1">
      <c r="A211" s="217"/>
      <c r="B211" s="277"/>
      <c r="C211" s="13"/>
      <c r="D211" s="13"/>
      <c r="E211" s="13"/>
      <c r="F211" s="221"/>
      <c r="G211" s="217"/>
      <c r="H211" s="279"/>
      <c r="I211" s="279"/>
      <c r="J211" s="279"/>
      <c r="K211" s="278"/>
    </row>
    <row r="212" ht="15.0" customHeight="1">
      <c r="A212" s="217"/>
      <c r="B212" s="277"/>
      <c r="C212" s="25" t="s">
        <v>980</v>
      </c>
      <c r="D212" s="13"/>
      <c r="E212" s="13"/>
      <c r="F212" s="245">
        <v>1.0</v>
      </c>
      <c r="G212" s="217"/>
      <c r="H212" s="266" t="s">
        <v>1018</v>
      </c>
      <c r="K212" s="278"/>
    </row>
    <row r="213" ht="15.0" customHeight="1">
      <c r="A213" s="217"/>
      <c r="B213" s="277"/>
      <c r="C213" s="13"/>
      <c r="D213" s="13"/>
      <c r="E213" s="13"/>
      <c r="F213" s="245">
        <v>2.0</v>
      </c>
      <c r="G213" s="217"/>
      <c r="H213" s="266" t="s">
        <v>1019</v>
      </c>
      <c r="K213" s="278"/>
    </row>
    <row r="214" ht="15.0" customHeight="1">
      <c r="A214" s="217"/>
      <c r="B214" s="277"/>
      <c r="C214" s="13"/>
      <c r="D214" s="13"/>
      <c r="E214" s="13"/>
      <c r="F214" s="245">
        <v>3.0</v>
      </c>
      <c r="G214" s="217"/>
      <c r="H214" s="266" t="s">
        <v>1020</v>
      </c>
      <c r="K214" s="278"/>
    </row>
    <row r="215" ht="15.0" customHeight="1">
      <c r="A215" s="217"/>
      <c r="B215" s="277"/>
      <c r="C215" s="13"/>
      <c r="D215" s="13"/>
      <c r="E215" s="13"/>
      <c r="F215" s="245">
        <v>4.0</v>
      </c>
      <c r="G215" s="217"/>
      <c r="H215" s="266" t="s">
        <v>1021</v>
      </c>
      <c r="K215" s="278"/>
    </row>
    <row r="216" ht="12.75" customHeight="1">
      <c r="A216" s="217"/>
      <c r="B216" s="280"/>
      <c r="C216" s="274"/>
      <c r="D216" s="274"/>
      <c r="E216" s="274"/>
      <c r="F216" s="274"/>
      <c r="G216" s="274"/>
      <c r="H216" s="274"/>
      <c r="I216" s="274"/>
      <c r="J216" s="274"/>
      <c r="K216" s="281"/>
    </row>
    <row r="217" ht="13.5" customHeight="1">
      <c r="A217" s="217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</row>
    <row r="218" ht="13.5" customHeight="1">
      <c r="A218" s="217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</row>
    <row r="219" ht="13.5" customHeight="1">
      <c r="A219" s="217"/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</row>
    <row r="220" ht="13.5" customHeight="1">
      <c r="A220" s="217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</row>
    <row r="221" ht="13.5" customHeight="1">
      <c r="A221" s="217"/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</row>
    <row r="222" ht="13.5" customHeight="1">
      <c r="A222" s="217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</row>
    <row r="223" ht="13.5" customHeight="1">
      <c r="A223" s="217"/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</row>
    <row r="224" ht="13.5" customHeight="1">
      <c r="A224" s="217"/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</row>
    <row r="225" ht="13.5" customHeight="1">
      <c r="A225" s="217"/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</row>
    <row r="226" ht="13.5" customHeight="1">
      <c r="A226" s="217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</row>
    <row r="227" ht="13.5" customHeight="1">
      <c r="A227" s="217"/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</row>
    <row r="228" ht="13.5" customHeight="1">
      <c r="A228" s="217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</row>
    <row r="229" ht="13.5" customHeight="1">
      <c r="A229" s="217"/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</row>
    <row r="230" ht="13.5" customHeight="1">
      <c r="A230" s="217"/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</row>
    <row r="231" ht="13.5" customHeight="1">
      <c r="A231" s="217"/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</row>
    <row r="232" ht="13.5" customHeight="1">
      <c r="A232" s="217"/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</row>
    <row r="233" ht="13.5" customHeight="1">
      <c r="A233" s="217"/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</row>
    <row r="234" ht="13.5" customHeight="1">
      <c r="A234" s="217"/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</row>
    <row r="235" ht="13.5" customHeight="1">
      <c r="A235" s="217"/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</row>
    <row r="236" ht="13.5" customHeight="1">
      <c r="A236" s="217"/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</row>
    <row r="237" ht="13.5" customHeight="1">
      <c r="A237" s="217"/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</row>
    <row r="238" ht="13.5" customHeight="1">
      <c r="A238" s="217"/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</row>
    <row r="239" ht="13.5" customHeight="1">
      <c r="A239" s="217"/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</row>
    <row r="240" ht="13.5" customHeight="1">
      <c r="A240" s="217"/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</row>
    <row r="241" ht="13.5" customHeight="1">
      <c r="A241" s="217"/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</row>
    <row r="242" ht="13.5" customHeight="1">
      <c r="A242" s="217"/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</row>
    <row r="243" ht="13.5" customHeight="1">
      <c r="A243" s="217"/>
      <c r="B243" s="217"/>
      <c r="C243" s="217"/>
      <c r="D243" s="217"/>
      <c r="E243" s="217"/>
      <c r="F243" s="217"/>
      <c r="G243" s="217"/>
      <c r="H243" s="217"/>
      <c r="I243" s="217"/>
      <c r="J243" s="217"/>
      <c r="K243" s="217"/>
    </row>
    <row r="244" ht="13.5" customHeight="1">
      <c r="A244" s="217"/>
      <c r="B244" s="217"/>
      <c r="C244" s="217"/>
      <c r="D244" s="217"/>
      <c r="E244" s="217"/>
      <c r="F244" s="217"/>
      <c r="G244" s="217"/>
      <c r="H244" s="217"/>
      <c r="I244" s="217"/>
      <c r="J244" s="217"/>
      <c r="K244" s="217"/>
    </row>
    <row r="245" ht="13.5" customHeight="1">
      <c r="A245" s="217"/>
      <c r="B245" s="217"/>
      <c r="C245" s="217"/>
      <c r="D245" s="217"/>
      <c r="E245" s="217"/>
      <c r="F245" s="217"/>
      <c r="G245" s="217"/>
      <c r="H245" s="217"/>
      <c r="I245" s="217"/>
      <c r="J245" s="217"/>
      <c r="K245" s="217"/>
    </row>
    <row r="246" ht="13.5" customHeight="1">
      <c r="A246" s="217"/>
      <c r="B246" s="217"/>
      <c r="C246" s="217"/>
      <c r="D246" s="217"/>
      <c r="E246" s="217"/>
      <c r="F246" s="217"/>
      <c r="G246" s="217"/>
      <c r="H246" s="217"/>
      <c r="I246" s="217"/>
      <c r="J246" s="217"/>
      <c r="K246" s="217"/>
    </row>
    <row r="247" ht="13.5" customHeight="1">
      <c r="A247" s="217"/>
      <c r="B247" s="217"/>
      <c r="C247" s="217"/>
      <c r="D247" s="217"/>
      <c r="E247" s="217"/>
      <c r="F247" s="217"/>
      <c r="G247" s="217"/>
      <c r="H247" s="217"/>
      <c r="I247" s="217"/>
      <c r="J247" s="217"/>
      <c r="K247" s="217"/>
    </row>
    <row r="248" ht="13.5" customHeight="1">
      <c r="A248" s="217"/>
      <c r="B248" s="217"/>
      <c r="C248" s="217"/>
      <c r="D248" s="217"/>
      <c r="E248" s="217"/>
      <c r="F248" s="217"/>
      <c r="G248" s="217"/>
      <c r="H248" s="217"/>
      <c r="I248" s="217"/>
      <c r="J248" s="217"/>
      <c r="K248" s="217"/>
    </row>
    <row r="249" ht="13.5" customHeight="1">
      <c r="A249" s="217"/>
      <c r="B249" s="217"/>
      <c r="C249" s="217"/>
      <c r="D249" s="217"/>
      <c r="E249" s="217"/>
      <c r="F249" s="217"/>
      <c r="G249" s="217"/>
      <c r="H249" s="217"/>
      <c r="I249" s="217"/>
      <c r="J249" s="217"/>
      <c r="K249" s="217"/>
    </row>
    <row r="250" ht="13.5" customHeight="1">
      <c r="A250" s="217"/>
      <c r="B250" s="217"/>
      <c r="C250" s="217"/>
      <c r="D250" s="217"/>
      <c r="E250" s="217"/>
      <c r="F250" s="217"/>
      <c r="G250" s="217"/>
      <c r="H250" s="217"/>
      <c r="I250" s="217"/>
      <c r="J250" s="217"/>
      <c r="K250" s="217"/>
    </row>
    <row r="251" ht="13.5" customHeight="1">
      <c r="A251" s="217"/>
      <c r="B251" s="217"/>
      <c r="C251" s="217"/>
      <c r="D251" s="217"/>
      <c r="E251" s="217"/>
      <c r="F251" s="217"/>
      <c r="G251" s="217"/>
      <c r="H251" s="217"/>
      <c r="I251" s="217"/>
      <c r="J251" s="217"/>
      <c r="K251" s="217"/>
    </row>
    <row r="252" ht="13.5" customHeight="1">
      <c r="A252" s="217"/>
      <c r="B252" s="217"/>
      <c r="C252" s="217"/>
      <c r="D252" s="217"/>
      <c r="E252" s="217"/>
      <c r="F252" s="217"/>
      <c r="G252" s="217"/>
      <c r="H252" s="217"/>
      <c r="I252" s="217"/>
      <c r="J252" s="217"/>
      <c r="K252" s="217"/>
    </row>
    <row r="253" ht="13.5" customHeight="1">
      <c r="A253" s="217"/>
      <c r="B253" s="217"/>
      <c r="C253" s="217"/>
      <c r="D253" s="217"/>
      <c r="E253" s="217"/>
      <c r="F253" s="217"/>
      <c r="G253" s="217"/>
      <c r="H253" s="217"/>
      <c r="I253" s="217"/>
      <c r="J253" s="217"/>
      <c r="K253" s="217"/>
    </row>
    <row r="254" ht="13.5" customHeight="1">
      <c r="A254" s="217"/>
      <c r="B254" s="217"/>
      <c r="C254" s="217"/>
      <c r="D254" s="217"/>
      <c r="E254" s="217"/>
      <c r="F254" s="217"/>
      <c r="G254" s="217"/>
      <c r="H254" s="217"/>
      <c r="I254" s="217"/>
      <c r="J254" s="217"/>
      <c r="K254" s="217"/>
    </row>
    <row r="255" ht="13.5" customHeight="1">
      <c r="A255" s="217"/>
      <c r="B255" s="217"/>
      <c r="C255" s="217"/>
      <c r="D255" s="217"/>
      <c r="E255" s="217"/>
      <c r="F255" s="217"/>
      <c r="G255" s="217"/>
      <c r="H255" s="217"/>
      <c r="I255" s="217"/>
      <c r="J255" s="217"/>
      <c r="K255" s="217"/>
    </row>
    <row r="256" ht="13.5" customHeight="1">
      <c r="A256" s="217"/>
      <c r="B256" s="217"/>
      <c r="C256" s="217"/>
      <c r="D256" s="217"/>
      <c r="E256" s="217"/>
      <c r="F256" s="217"/>
      <c r="G256" s="217"/>
      <c r="H256" s="217"/>
      <c r="I256" s="217"/>
      <c r="J256" s="217"/>
      <c r="K256" s="217"/>
    </row>
    <row r="257" ht="13.5" customHeight="1">
      <c r="A257" s="217"/>
      <c r="B257" s="217"/>
      <c r="C257" s="217"/>
      <c r="D257" s="217"/>
      <c r="E257" s="217"/>
      <c r="F257" s="217"/>
      <c r="G257" s="217"/>
      <c r="H257" s="217"/>
      <c r="I257" s="217"/>
      <c r="J257" s="217"/>
      <c r="K257" s="217"/>
    </row>
    <row r="258" ht="13.5" customHeight="1">
      <c r="A258" s="217"/>
      <c r="B258" s="217"/>
      <c r="C258" s="217"/>
      <c r="D258" s="217"/>
      <c r="E258" s="217"/>
      <c r="F258" s="217"/>
      <c r="G258" s="217"/>
      <c r="H258" s="217"/>
      <c r="I258" s="217"/>
      <c r="J258" s="217"/>
      <c r="K258" s="217"/>
    </row>
    <row r="259" ht="13.5" customHeight="1">
      <c r="A259" s="217"/>
      <c r="B259" s="217"/>
      <c r="C259" s="217"/>
      <c r="D259" s="217"/>
      <c r="E259" s="217"/>
      <c r="F259" s="217"/>
      <c r="G259" s="217"/>
      <c r="H259" s="217"/>
      <c r="I259" s="217"/>
      <c r="J259" s="217"/>
      <c r="K259" s="217"/>
    </row>
    <row r="260" ht="13.5" customHeight="1">
      <c r="A260" s="217"/>
      <c r="B260" s="217"/>
      <c r="C260" s="217"/>
      <c r="D260" s="217"/>
      <c r="E260" s="217"/>
      <c r="F260" s="217"/>
      <c r="G260" s="217"/>
      <c r="H260" s="217"/>
      <c r="I260" s="217"/>
      <c r="J260" s="217"/>
      <c r="K260" s="217"/>
    </row>
    <row r="261" ht="13.5" customHeight="1">
      <c r="A261" s="217"/>
      <c r="B261" s="217"/>
      <c r="C261" s="217"/>
      <c r="D261" s="217"/>
      <c r="E261" s="217"/>
      <c r="F261" s="217"/>
      <c r="G261" s="217"/>
      <c r="H261" s="217"/>
      <c r="I261" s="217"/>
      <c r="J261" s="217"/>
      <c r="K261" s="217"/>
    </row>
    <row r="262" ht="13.5" customHeight="1">
      <c r="A262" s="217"/>
      <c r="B262" s="217"/>
      <c r="C262" s="217"/>
      <c r="D262" s="217"/>
      <c r="E262" s="217"/>
      <c r="F262" s="217"/>
      <c r="G262" s="217"/>
      <c r="H262" s="217"/>
      <c r="I262" s="217"/>
      <c r="J262" s="217"/>
      <c r="K262" s="217"/>
    </row>
    <row r="263" ht="13.5" customHeight="1">
      <c r="A263" s="217"/>
      <c r="B263" s="217"/>
      <c r="C263" s="217"/>
      <c r="D263" s="217"/>
      <c r="E263" s="217"/>
      <c r="F263" s="217"/>
      <c r="G263" s="217"/>
      <c r="H263" s="217"/>
      <c r="I263" s="217"/>
      <c r="J263" s="217"/>
      <c r="K263" s="217"/>
    </row>
    <row r="264" ht="13.5" customHeight="1">
      <c r="A264" s="217"/>
      <c r="B264" s="217"/>
      <c r="C264" s="217"/>
      <c r="D264" s="217"/>
      <c r="E264" s="217"/>
      <c r="F264" s="217"/>
      <c r="G264" s="217"/>
      <c r="H264" s="217"/>
      <c r="I264" s="217"/>
      <c r="J264" s="217"/>
      <c r="K264" s="217"/>
    </row>
    <row r="265" ht="13.5" customHeight="1">
      <c r="A265" s="217"/>
      <c r="B265" s="217"/>
      <c r="C265" s="217"/>
      <c r="D265" s="217"/>
      <c r="E265" s="217"/>
      <c r="F265" s="217"/>
      <c r="G265" s="217"/>
      <c r="H265" s="217"/>
      <c r="I265" s="217"/>
      <c r="J265" s="217"/>
      <c r="K265" s="217"/>
    </row>
    <row r="266" ht="13.5" customHeight="1">
      <c r="A266" s="217"/>
      <c r="B266" s="217"/>
      <c r="C266" s="217"/>
      <c r="D266" s="217"/>
      <c r="E266" s="217"/>
      <c r="F266" s="217"/>
      <c r="G266" s="217"/>
      <c r="H266" s="217"/>
      <c r="I266" s="217"/>
      <c r="J266" s="217"/>
      <c r="K266" s="217"/>
    </row>
    <row r="267" ht="13.5" customHeight="1">
      <c r="A267" s="217"/>
      <c r="B267" s="217"/>
      <c r="C267" s="217"/>
      <c r="D267" s="217"/>
      <c r="E267" s="217"/>
      <c r="F267" s="217"/>
      <c r="G267" s="217"/>
      <c r="H267" s="217"/>
      <c r="I267" s="217"/>
      <c r="J267" s="217"/>
      <c r="K267" s="217"/>
    </row>
    <row r="268" ht="13.5" customHeight="1">
      <c r="A268" s="217"/>
      <c r="B268" s="217"/>
      <c r="C268" s="217"/>
      <c r="D268" s="217"/>
      <c r="E268" s="217"/>
      <c r="F268" s="217"/>
      <c r="G268" s="217"/>
      <c r="H268" s="217"/>
      <c r="I268" s="217"/>
      <c r="J268" s="217"/>
      <c r="K268" s="217"/>
    </row>
    <row r="269" ht="13.5" customHeight="1">
      <c r="A269" s="217"/>
      <c r="B269" s="217"/>
      <c r="C269" s="217"/>
      <c r="D269" s="217"/>
      <c r="E269" s="217"/>
      <c r="F269" s="217"/>
      <c r="G269" s="217"/>
      <c r="H269" s="217"/>
      <c r="I269" s="217"/>
      <c r="J269" s="217"/>
      <c r="K269" s="217"/>
    </row>
    <row r="270" ht="13.5" customHeight="1">
      <c r="A270" s="217"/>
      <c r="B270" s="217"/>
      <c r="C270" s="217"/>
      <c r="D270" s="217"/>
      <c r="E270" s="217"/>
      <c r="F270" s="217"/>
      <c r="G270" s="217"/>
      <c r="H270" s="217"/>
      <c r="I270" s="217"/>
      <c r="J270" s="217"/>
      <c r="K270" s="217"/>
    </row>
    <row r="271" ht="13.5" customHeight="1">
      <c r="A271" s="217"/>
      <c r="B271" s="217"/>
      <c r="C271" s="217"/>
      <c r="D271" s="217"/>
      <c r="E271" s="217"/>
      <c r="F271" s="217"/>
      <c r="G271" s="217"/>
      <c r="H271" s="217"/>
      <c r="I271" s="217"/>
      <c r="J271" s="217"/>
      <c r="K271" s="217"/>
    </row>
    <row r="272" ht="13.5" customHeight="1">
      <c r="A272" s="217"/>
      <c r="B272" s="217"/>
      <c r="C272" s="217"/>
      <c r="D272" s="217"/>
      <c r="E272" s="217"/>
      <c r="F272" s="217"/>
      <c r="G272" s="217"/>
      <c r="H272" s="217"/>
      <c r="I272" s="217"/>
      <c r="J272" s="217"/>
      <c r="K272" s="217"/>
    </row>
    <row r="273" ht="13.5" customHeight="1">
      <c r="A273" s="217"/>
      <c r="B273" s="217"/>
      <c r="C273" s="217"/>
      <c r="D273" s="217"/>
      <c r="E273" s="217"/>
      <c r="F273" s="217"/>
      <c r="G273" s="217"/>
      <c r="H273" s="217"/>
      <c r="I273" s="217"/>
      <c r="J273" s="217"/>
      <c r="K273" s="217"/>
    </row>
    <row r="274" ht="13.5" customHeight="1">
      <c r="A274" s="217"/>
      <c r="B274" s="217"/>
      <c r="C274" s="217"/>
      <c r="D274" s="217"/>
      <c r="E274" s="217"/>
      <c r="F274" s="217"/>
      <c r="G274" s="217"/>
      <c r="H274" s="217"/>
      <c r="I274" s="217"/>
      <c r="J274" s="217"/>
      <c r="K274" s="217"/>
    </row>
    <row r="275" ht="13.5" customHeight="1">
      <c r="A275" s="217"/>
      <c r="B275" s="217"/>
      <c r="C275" s="217"/>
      <c r="D275" s="217"/>
      <c r="E275" s="217"/>
      <c r="F275" s="217"/>
      <c r="G275" s="217"/>
      <c r="H275" s="217"/>
      <c r="I275" s="217"/>
      <c r="J275" s="217"/>
      <c r="K275" s="217"/>
    </row>
    <row r="276" ht="13.5" customHeight="1">
      <c r="A276" s="217"/>
      <c r="B276" s="217"/>
      <c r="C276" s="217"/>
      <c r="D276" s="217"/>
      <c r="E276" s="217"/>
      <c r="F276" s="217"/>
      <c r="G276" s="217"/>
      <c r="H276" s="217"/>
      <c r="I276" s="217"/>
      <c r="J276" s="217"/>
      <c r="K276" s="217"/>
    </row>
    <row r="277" ht="13.5" customHeight="1">
      <c r="A277" s="217"/>
      <c r="B277" s="217"/>
      <c r="C277" s="217"/>
      <c r="D277" s="217"/>
      <c r="E277" s="217"/>
      <c r="F277" s="217"/>
      <c r="G277" s="217"/>
      <c r="H277" s="217"/>
      <c r="I277" s="217"/>
      <c r="J277" s="217"/>
      <c r="K277" s="217"/>
    </row>
    <row r="278" ht="13.5" customHeight="1">
      <c r="A278" s="217"/>
      <c r="B278" s="217"/>
      <c r="C278" s="217"/>
      <c r="D278" s="217"/>
      <c r="E278" s="217"/>
      <c r="F278" s="217"/>
      <c r="G278" s="217"/>
      <c r="H278" s="217"/>
      <c r="I278" s="217"/>
      <c r="J278" s="217"/>
      <c r="K278" s="217"/>
    </row>
    <row r="279" ht="13.5" customHeight="1">
      <c r="A279" s="217"/>
      <c r="B279" s="217"/>
      <c r="C279" s="217"/>
      <c r="D279" s="217"/>
      <c r="E279" s="217"/>
      <c r="F279" s="217"/>
      <c r="G279" s="217"/>
      <c r="H279" s="217"/>
      <c r="I279" s="217"/>
      <c r="J279" s="217"/>
      <c r="K279" s="217"/>
    </row>
    <row r="280" ht="13.5" customHeight="1">
      <c r="A280" s="217"/>
      <c r="B280" s="217"/>
      <c r="C280" s="217"/>
      <c r="D280" s="217"/>
      <c r="E280" s="217"/>
      <c r="F280" s="217"/>
      <c r="G280" s="217"/>
      <c r="H280" s="217"/>
      <c r="I280" s="217"/>
      <c r="J280" s="217"/>
      <c r="K280" s="217"/>
    </row>
    <row r="281" ht="13.5" customHeight="1">
      <c r="A281" s="217"/>
      <c r="B281" s="217"/>
      <c r="C281" s="217"/>
      <c r="D281" s="217"/>
      <c r="E281" s="217"/>
      <c r="F281" s="217"/>
      <c r="G281" s="217"/>
      <c r="H281" s="217"/>
      <c r="I281" s="217"/>
      <c r="J281" s="217"/>
      <c r="K281" s="217"/>
    </row>
    <row r="282" ht="13.5" customHeight="1">
      <c r="A282" s="217"/>
      <c r="B282" s="217"/>
      <c r="C282" s="217"/>
      <c r="D282" s="217"/>
      <c r="E282" s="217"/>
      <c r="F282" s="217"/>
      <c r="G282" s="217"/>
      <c r="H282" s="217"/>
      <c r="I282" s="217"/>
      <c r="J282" s="217"/>
      <c r="K282" s="217"/>
    </row>
    <row r="283" ht="13.5" customHeight="1">
      <c r="A283" s="217"/>
      <c r="B283" s="217"/>
      <c r="C283" s="217"/>
      <c r="D283" s="217"/>
      <c r="E283" s="217"/>
      <c r="F283" s="217"/>
      <c r="G283" s="217"/>
      <c r="H283" s="217"/>
      <c r="I283" s="217"/>
      <c r="J283" s="217"/>
      <c r="K283" s="217"/>
    </row>
    <row r="284" ht="13.5" customHeight="1">
      <c r="A284" s="217"/>
      <c r="B284" s="217"/>
      <c r="C284" s="217"/>
      <c r="D284" s="217"/>
      <c r="E284" s="217"/>
      <c r="F284" s="217"/>
      <c r="G284" s="217"/>
      <c r="H284" s="217"/>
      <c r="I284" s="217"/>
      <c r="J284" s="217"/>
      <c r="K284" s="217"/>
    </row>
    <row r="285" ht="13.5" customHeight="1">
      <c r="A285" s="217"/>
      <c r="B285" s="217"/>
      <c r="C285" s="217"/>
      <c r="D285" s="217"/>
      <c r="E285" s="217"/>
      <c r="F285" s="217"/>
      <c r="G285" s="217"/>
      <c r="H285" s="217"/>
      <c r="I285" s="217"/>
      <c r="J285" s="217"/>
      <c r="K285" s="217"/>
    </row>
    <row r="286" ht="13.5" customHeight="1">
      <c r="A286" s="217"/>
      <c r="B286" s="217"/>
      <c r="C286" s="217"/>
      <c r="D286" s="217"/>
      <c r="E286" s="217"/>
      <c r="F286" s="217"/>
      <c r="G286" s="217"/>
      <c r="H286" s="217"/>
      <c r="I286" s="217"/>
      <c r="J286" s="217"/>
      <c r="K286" s="217"/>
    </row>
    <row r="287" ht="13.5" customHeight="1">
      <c r="A287" s="217"/>
      <c r="B287" s="217"/>
      <c r="C287" s="217"/>
      <c r="D287" s="217"/>
      <c r="E287" s="217"/>
      <c r="F287" s="217"/>
      <c r="G287" s="217"/>
      <c r="H287" s="217"/>
      <c r="I287" s="217"/>
      <c r="J287" s="217"/>
      <c r="K287" s="217"/>
    </row>
    <row r="288" ht="13.5" customHeight="1">
      <c r="A288" s="217"/>
      <c r="B288" s="217"/>
      <c r="C288" s="217"/>
      <c r="D288" s="217"/>
      <c r="E288" s="217"/>
      <c r="F288" s="217"/>
      <c r="G288" s="217"/>
      <c r="H288" s="217"/>
      <c r="I288" s="217"/>
      <c r="J288" s="217"/>
      <c r="K288" s="217"/>
    </row>
    <row r="289" ht="13.5" customHeight="1">
      <c r="A289" s="217"/>
      <c r="B289" s="217"/>
      <c r="C289" s="217"/>
      <c r="D289" s="217"/>
      <c r="E289" s="217"/>
      <c r="F289" s="217"/>
      <c r="G289" s="217"/>
      <c r="H289" s="217"/>
      <c r="I289" s="217"/>
      <c r="J289" s="217"/>
      <c r="K289" s="217"/>
    </row>
    <row r="290" ht="13.5" customHeight="1">
      <c r="A290" s="217"/>
      <c r="B290" s="217"/>
      <c r="C290" s="217"/>
      <c r="D290" s="217"/>
      <c r="E290" s="217"/>
      <c r="F290" s="217"/>
      <c r="G290" s="217"/>
      <c r="H290" s="217"/>
      <c r="I290" s="217"/>
      <c r="J290" s="217"/>
      <c r="K290" s="217"/>
    </row>
    <row r="291" ht="13.5" customHeight="1">
      <c r="A291" s="217"/>
      <c r="B291" s="217"/>
      <c r="C291" s="217"/>
      <c r="D291" s="217"/>
      <c r="E291" s="217"/>
      <c r="F291" s="217"/>
      <c r="G291" s="217"/>
      <c r="H291" s="217"/>
      <c r="I291" s="217"/>
      <c r="J291" s="217"/>
      <c r="K291" s="217"/>
    </row>
    <row r="292" ht="13.5" customHeight="1">
      <c r="A292" s="217"/>
      <c r="B292" s="217"/>
      <c r="C292" s="217"/>
      <c r="D292" s="217"/>
      <c r="E292" s="217"/>
      <c r="F292" s="217"/>
      <c r="G292" s="217"/>
      <c r="H292" s="217"/>
      <c r="I292" s="217"/>
      <c r="J292" s="217"/>
      <c r="K292" s="217"/>
    </row>
    <row r="293" ht="13.5" customHeight="1">
      <c r="A293" s="217"/>
      <c r="B293" s="217"/>
      <c r="C293" s="217"/>
      <c r="D293" s="217"/>
      <c r="E293" s="217"/>
      <c r="F293" s="217"/>
      <c r="G293" s="217"/>
      <c r="H293" s="217"/>
      <c r="I293" s="217"/>
      <c r="J293" s="217"/>
      <c r="K293" s="217"/>
    </row>
    <row r="294" ht="13.5" customHeight="1">
      <c r="A294" s="217"/>
      <c r="B294" s="217"/>
      <c r="C294" s="217"/>
      <c r="D294" s="217"/>
      <c r="E294" s="217"/>
      <c r="F294" s="217"/>
      <c r="G294" s="217"/>
      <c r="H294" s="217"/>
      <c r="I294" s="217"/>
      <c r="J294" s="217"/>
      <c r="K294" s="217"/>
    </row>
    <row r="295" ht="13.5" customHeight="1">
      <c r="A295" s="217"/>
      <c r="B295" s="217"/>
      <c r="C295" s="217"/>
      <c r="D295" s="217"/>
      <c r="E295" s="217"/>
      <c r="F295" s="217"/>
      <c r="G295" s="217"/>
      <c r="H295" s="217"/>
      <c r="I295" s="217"/>
      <c r="J295" s="217"/>
      <c r="K295" s="217"/>
    </row>
    <row r="296" ht="13.5" customHeight="1">
      <c r="A296" s="217"/>
      <c r="B296" s="217"/>
      <c r="C296" s="217"/>
      <c r="D296" s="217"/>
      <c r="E296" s="217"/>
      <c r="F296" s="217"/>
      <c r="G296" s="217"/>
      <c r="H296" s="217"/>
      <c r="I296" s="217"/>
      <c r="J296" s="217"/>
      <c r="K296" s="217"/>
    </row>
    <row r="297" ht="13.5" customHeight="1">
      <c r="A297" s="217"/>
      <c r="B297" s="217"/>
      <c r="C297" s="217"/>
      <c r="D297" s="217"/>
      <c r="E297" s="217"/>
      <c r="F297" s="217"/>
      <c r="G297" s="217"/>
      <c r="H297" s="217"/>
      <c r="I297" s="217"/>
      <c r="J297" s="217"/>
      <c r="K297" s="217"/>
    </row>
    <row r="298" ht="13.5" customHeight="1">
      <c r="A298" s="217"/>
      <c r="B298" s="217"/>
      <c r="C298" s="217"/>
      <c r="D298" s="217"/>
      <c r="E298" s="217"/>
      <c r="F298" s="217"/>
      <c r="G298" s="217"/>
      <c r="H298" s="217"/>
      <c r="I298" s="217"/>
      <c r="J298" s="217"/>
      <c r="K298" s="217"/>
    </row>
    <row r="299" ht="13.5" customHeight="1">
      <c r="A299" s="217"/>
      <c r="B299" s="217"/>
      <c r="C299" s="217"/>
      <c r="D299" s="217"/>
      <c r="E299" s="217"/>
      <c r="F299" s="217"/>
      <c r="G299" s="217"/>
      <c r="H299" s="217"/>
      <c r="I299" s="217"/>
      <c r="J299" s="217"/>
      <c r="K299" s="217"/>
    </row>
    <row r="300" ht="13.5" customHeight="1">
      <c r="A300" s="217"/>
      <c r="B300" s="217"/>
      <c r="C300" s="217"/>
      <c r="D300" s="217"/>
      <c r="E300" s="217"/>
      <c r="F300" s="217"/>
      <c r="G300" s="217"/>
      <c r="H300" s="217"/>
      <c r="I300" s="217"/>
      <c r="J300" s="217"/>
      <c r="K300" s="217"/>
    </row>
    <row r="301" ht="13.5" customHeight="1">
      <c r="A301" s="217"/>
      <c r="B301" s="217"/>
      <c r="C301" s="217"/>
      <c r="D301" s="217"/>
      <c r="E301" s="217"/>
      <c r="F301" s="217"/>
      <c r="G301" s="217"/>
      <c r="H301" s="217"/>
      <c r="I301" s="217"/>
      <c r="J301" s="217"/>
      <c r="K301" s="217"/>
    </row>
    <row r="302" ht="13.5" customHeight="1">
      <c r="A302" s="217"/>
      <c r="B302" s="217"/>
      <c r="C302" s="217"/>
      <c r="D302" s="217"/>
      <c r="E302" s="217"/>
      <c r="F302" s="217"/>
      <c r="G302" s="217"/>
      <c r="H302" s="217"/>
      <c r="I302" s="217"/>
      <c r="J302" s="217"/>
      <c r="K302" s="217"/>
    </row>
    <row r="303" ht="13.5" customHeight="1">
      <c r="A303" s="217"/>
      <c r="B303" s="217"/>
      <c r="C303" s="217"/>
      <c r="D303" s="217"/>
      <c r="E303" s="217"/>
      <c r="F303" s="217"/>
      <c r="G303" s="217"/>
      <c r="H303" s="217"/>
      <c r="I303" s="217"/>
      <c r="J303" s="217"/>
      <c r="K303" s="217"/>
    </row>
    <row r="304" ht="13.5" customHeight="1">
      <c r="A304" s="217"/>
      <c r="B304" s="217"/>
      <c r="C304" s="217"/>
      <c r="D304" s="217"/>
      <c r="E304" s="217"/>
      <c r="F304" s="217"/>
      <c r="G304" s="217"/>
      <c r="H304" s="217"/>
      <c r="I304" s="217"/>
      <c r="J304" s="217"/>
      <c r="K304" s="217"/>
    </row>
    <row r="305" ht="13.5" customHeight="1">
      <c r="A305" s="217"/>
      <c r="B305" s="217"/>
      <c r="C305" s="217"/>
      <c r="D305" s="217"/>
      <c r="E305" s="217"/>
      <c r="F305" s="217"/>
      <c r="G305" s="217"/>
      <c r="H305" s="217"/>
      <c r="I305" s="217"/>
      <c r="J305" s="217"/>
      <c r="K305" s="217"/>
    </row>
    <row r="306" ht="13.5" customHeight="1">
      <c r="A306" s="217"/>
      <c r="B306" s="217"/>
      <c r="C306" s="217"/>
      <c r="D306" s="217"/>
      <c r="E306" s="217"/>
      <c r="F306" s="217"/>
      <c r="G306" s="217"/>
      <c r="H306" s="217"/>
      <c r="I306" s="217"/>
      <c r="J306" s="217"/>
      <c r="K306" s="217"/>
    </row>
    <row r="307" ht="13.5" customHeight="1">
      <c r="A307" s="217"/>
      <c r="B307" s="217"/>
      <c r="C307" s="217"/>
      <c r="D307" s="217"/>
      <c r="E307" s="217"/>
      <c r="F307" s="217"/>
      <c r="G307" s="217"/>
      <c r="H307" s="217"/>
      <c r="I307" s="217"/>
      <c r="J307" s="217"/>
      <c r="K307" s="217"/>
    </row>
    <row r="308" ht="13.5" customHeight="1">
      <c r="A308" s="217"/>
      <c r="B308" s="217"/>
      <c r="C308" s="217"/>
      <c r="D308" s="217"/>
      <c r="E308" s="217"/>
      <c r="F308" s="217"/>
      <c r="G308" s="217"/>
      <c r="H308" s="217"/>
      <c r="I308" s="217"/>
      <c r="J308" s="217"/>
      <c r="K308" s="217"/>
    </row>
    <row r="309" ht="13.5" customHeight="1">
      <c r="A309" s="217"/>
      <c r="B309" s="217"/>
      <c r="C309" s="217"/>
      <c r="D309" s="217"/>
      <c r="E309" s="217"/>
      <c r="F309" s="217"/>
      <c r="G309" s="217"/>
      <c r="H309" s="217"/>
      <c r="I309" s="217"/>
      <c r="J309" s="217"/>
      <c r="K309" s="217"/>
    </row>
    <row r="310" ht="13.5" customHeight="1">
      <c r="A310" s="217"/>
      <c r="B310" s="217"/>
      <c r="C310" s="217"/>
      <c r="D310" s="217"/>
      <c r="E310" s="217"/>
      <c r="F310" s="217"/>
      <c r="G310" s="217"/>
      <c r="H310" s="217"/>
      <c r="I310" s="217"/>
      <c r="J310" s="217"/>
      <c r="K310" s="217"/>
    </row>
    <row r="311" ht="13.5" customHeight="1">
      <c r="A311" s="217"/>
      <c r="B311" s="217"/>
      <c r="C311" s="217"/>
      <c r="D311" s="217"/>
      <c r="E311" s="217"/>
      <c r="F311" s="217"/>
      <c r="G311" s="217"/>
      <c r="H311" s="217"/>
      <c r="I311" s="217"/>
      <c r="J311" s="217"/>
      <c r="K311" s="217"/>
    </row>
    <row r="312" ht="13.5" customHeight="1">
      <c r="A312" s="217"/>
      <c r="B312" s="217"/>
      <c r="C312" s="217"/>
      <c r="D312" s="217"/>
      <c r="E312" s="217"/>
      <c r="F312" s="217"/>
      <c r="G312" s="217"/>
      <c r="H312" s="217"/>
      <c r="I312" s="217"/>
      <c r="J312" s="217"/>
      <c r="K312" s="217"/>
    </row>
    <row r="313" ht="13.5" customHeight="1">
      <c r="A313" s="217"/>
      <c r="B313" s="217"/>
      <c r="C313" s="217"/>
      <c r="D313" s="217"/>
      <c r="E313" s="217"/>
      <c r="F313" s="217"/>
      <c r="G313" s="217"/>
      <c r="H313" s="217"/>
      <c r="I313" s="217"/>
      <c r="J313" s="217"/>
      <c r="K313" s="217"/>
    </row>
    <row r="314" ht="13.5" customHeight="1">
      <c r="A314" s="217"/>
      <c r="B314" s="217"/>
      <c r="C314" s="217"/>
      <c r="D314" s="217"/>
      <c r="E314" s="217"/>
      <c r="F314" s="217"/>
      <c r="G314" s="217"/>
      <c r="H314" s="217"/>
      <c r="I314" s="217"/>
      <c r="J314" s="217"/>
      <c r="K314" s="217"/>
    </row>
    <row r="315" ht="13.5" customHeight="1">
      <c r="A315" s="217"/>
      <c r="B315" s="217"/>
      <c r="C315" s="217"/>
      <c r="D315" s="217"/>
      <c r="E315" s="217"/>
      <c r="F315" s="217"/>
      <c r="G315" s="217"/>
      <c r="H315" s="217"/>
      <c r="I315" s="217"/>
      <c r="J315" s="217"/>
      <c r="K315" s="217"/>
    </row>
    <row r="316" ht="13.5" customHeight="1">
      <c r="A316" s="217"/>
      <c r="B316" s="217"/>
      <c r="C316" s="217"/>
      <c r="D316" s="217"/>
      <c r="E316" s="217"/>
      <c r="F316" s="217"/>
      <c r="G316" s="217"/>
      <c r="H316" s="217"/>
      <c r="I316" s="217"/>
      <c r="J316" s="217"/>
      <c r="K316" s="217"/>
    </row>
    <row r="317" ht="13.5" customHeight="1">
      <c r="A317" s="217"/>
      <c r="B317" s="217"/>
      <c r="C317" s="217"/>
      <c r="D317" s="217"/>
      <c r="E317" s="217"/>
      <c r="F317" s="217"/>
      <c r="G317" s="217"/>
      <c r="H317" s="217"/>
      <c r="I317" s="217"/>
      <c r="J317" s="217"/>
      <c r="K317" s="217"/>
    </row>
    <row r="318" ht="13.5" customHeight="1">
      <c r="A318" s="217"/>
      <c r="B318" s="217"/>
      <c r="C318" s="217"/>
      <c r="D318" s="217"/>
      <c r="E318" s="217"/>
      <c r="F318" s="217"/>
      <c r="G318" s="217"/>
      <c r="H318" s="217"/>
      <c r="I318" s="217"/>
      <c r="J318" s="217"/>
      <c r="K318" s="217"/>
    </row>
    <row r="319" ht="13.5" customHeight="1">
      <c r="A319" s="217"/>
      <c r="B319" s="217"/>
      <c r="C319" s="217"/>
      <c r="D319" s="217"/>
      <c r="E319" s="217"/>
      <c r="F319" s="217"/>
      <c r="G319" s="217"/>
      <c r="H319" s="217"/>
      <c r="I319" s="217"/>
      <c r="J319" s="217"/>
      <c r="K319" s="217"/>
    </row>
    <row r="320" ht="13.5" customHeight="1">
      <c r="A320" s="217"/>
      <c r="B320" s="217"/>
      <c r="C320" s="217"/>
      <c r="D320" s="217"/>
      <c r="E320" s="217"/>
      <c r="F320" s="217"/>
      <c r="G320" s="217"/>
      <c r="H320" s="217"/>
      <c r="I320" s="217"/>
      <c r="J320" s="217"/>
      <c r="K320" s="217"/>
    </row>
    <row r="321" ht="13.5" customHeight="1">
      <c r="A321" s="217"/>
      <c r="B321" s="217"/>
      <c r="C321" s="217"/>
      <c r="D321" s="217"/>
      <c r="E321" s="217"/>
      <c r="F321" s="217"/>
      <c r="G321" s="217"/>
      <c r="H321" s="217"/>
      <c r="I321" s="217"/>
      <c r="J321" s="217"/>
      <c r="K321" s="217"/>
    </row>
    <row r="322" ht="13.5" customHeight="1">
      <c r="A322" s="217"/>
      <c r="B322" s="217"/>
      <c r="C322" s="217"/>
      <c r="D322" s="217"/>
      <c r="E322" s="217"/>
      <c r="F322" s="217"/>
      <c r="G322" s="217"/>
      <c r="H322" s="217"/>
      <c r="I322" s="217"/>
      <c r="J322" s="217"/>
      <c r="K322" s="217"/>
    </row>
    <row r="323" ht="13.5" customHeight="1">
      <c r="A323" s="217"/>
      <c r="B323" s="217"/>
      <c r="C323" s="217"/>
      <c r="D323" s="217"/>
      <c r="E323" s="217"/>
      <c r="F323" s="217"/>
      <c r="G323" s="217"/>
      <c r="H323" s="217"/>
      <c r="I323" s="217"/>
      <c r="J323" s="217"/>
      <c r="K323" s="217"/>
    </row>
    <row r="324" ht="13.5" customHeight="1">
      <c r="A324" s="217"/>
      <c r="B324" s="217"/>
      <c r="C324" s="217"/>
      <c r="D324" s="217"/>
      <c r="E324" s="217"/>
      <c r="F324" s="217"/>
      <c r="G324" s="217"/>
      <c r="H324" s="217"/>
      <c r="I324" s="217"/>
      <c r="J324" s="217"/>
      <c r="K324" s="217"/>
    </row>
    <row r="325" ht="13.5" customHeight="1">
      <c r="A325" s="217"/>
      <c r="B325" s="217"/>
      <c r="C325" s="217"/>
      <c r="D325" s="217"/>
      <c r="E325" s="217"/>
      <c r="F325" s="217"/>
      <c r="G325" s="217"/>
      <c r="H325" s="217"/>
      <c r="I325" s="217"/>
      <c r="J325" s="217"/>
      <c r="K325" s="217"/>
    </row>
    <row r="326" ht="13.5" customHeight="1">
      <c r="A326" s="217"/>
      <c r="B326" s="217"/>
      <c r="C326" s="217"/>
      <c r="D326" s="217"/>
      <c r="E326" s="217"/>
      <c r="F326" s="217"/>
      <c r="G326" s="217"/>
      <c r="H326" s="217"/>
      <c r="I326" s="217"/>
      <c r="J326" s="217"/>
      <c r="K326" s="217"/>
    </row>
    <row r="327" ht="13.5" customHeight="1">
      <c r="A327" s="217"/>
      <c r="B327" s="217"/>
      <c r="C327" s="217"/>
      <c r="D327" s="217"/>
      <c r="E327" s="217"/>
      <c r="F327" s="217"/>
      <c r="G327" s="217"/>
      <c r="H327" s="217"/>
      <c r="I327" s="217"/>
      <c r="J327" s="217"/>
      <c r="K327" s="217"/>
    </row>
    <row r="328" ht="13.5" customHeight="1">
      <c r="A328" s="217"/>
      <c r="B328" s="217"/>
      <c r="C328" s="217"/>
      <c r="D328" s="217"/>
      <c r="E328" s="217"/>
      <c r="F328" s="217"/>
      <c r="G328" s="217"/>
      <c r="H328" s="217"/>
      <c r="I328" s="217"/>
      <c r="J328" s="217"/>
      <c r="K328" s="217"/>
    </row>
    <row r="329" ht="13.5" customHeight="1">
      <c r="A329" s="217"/>
      <c r="B329" s="217"/>
      <c r="C329" s="217"/>
      <c r="D329" s="217"/>
      <c r="E329" s="217"/>
      <c r="F329" s="217"/>
      <c r="G329" s="217"/>
      <c r="H329" s="217"/>
      <c r="I329" s="217"/>
      <c r="J329" s="217"/>
      <c r="K329" s="217"/>
    </row>
    <row r="330" ht="13.5" customHeight="1">
      <c r="A330" s="217"/>
      <c r="B330" s="217"/>
      <c r="C330" s="217"/>
      <c r="D330" s="217"/>
      <c r="E330" s="217"/>
      <c r="F330" s="217"/>
      <c r="G330" s="217"/>
      <c r="H330" s="217"/>
      <c r="I330" s="217"/>
      <c r="J330" s="217"/>
      <c r="K330" s="217"/>
    </row>
    <row r="331" ht="13.5" customHeight="1">
      <c r="A331" s="217"/>
      <c r="B331" s="217"/>
      <c r="C331" s="217"/>
      <c r="D331" s="217"/>
      <c r="E331" s="217"/>
      <c r="F331" s="217"/>
      <c r="G331" s="217"/>
      <c r="H331" s="217"/>
      <c r="I331" s="217"/>
      <c r="J331" s="217"/>
      <c r="K331" s="217"/>
    </row>
    <row r="332" ht="13.5" customHeight="1">
      <c r="A332" s="217"/>
      <c r="B332" s="217"/>
      <c r="C332" s="217"/>
      <c r="D332" s="217"/>
      <c r="E332" s="217"/>
      <c r="F332" s="217"/>
      <c r="G332" s="217"/>
      <c r="H332" s="217"/>
      <c r="I332" s="217"/>
      <c r="J332" s="217"/>
      <c r="K332" s="217"/>
    </row>
    <row r="333" ht="13.5" customHeight="1">
      <c r="A333" s="217"/>
      <c r="B333" s="217"/>
      <c r="C333" s="217"/>
      <c r="D333" s="217"/>
      <c r="E333" s="217"/>
      <c r="F333" s="217"/>
      <c r="G333" s="217"/>
      <c r="H333" s="217"/>
      <c r="I333" s="217"/>
      <c r="J333" s="217"/>
      <c r="K333" s="217"/>
    </row>
    <row r="334" ht="13.5" customHeight="1">
      <c r="A334" s="217"/>
      <c r="B334" s="217"/>
      <c r="C334" s="217"/>
      <c r="D334" s="217"/>
      <c r="E334" s="217"/>
      <c r="F334" s="217"/>
      <c r="G334" s="217"/>
      <c r="H334" s="217"/>
      <c r="I334" s="217"/>
      <c r="J334" s="217"/>
      <c r="K334" s="217"/>
    </row>
    <row r="335" ht="13.5" customHeight="1">
      <c r="A335" s="217"/>
      <c r="B335" s="217"/>
      <c r="C335" s="217"/>
      <c r="D335" s="217"/>
      <c r="E335" s="217"/>
      <c r="F335" s="217"/>
      <c r="G335" s="217"/>
      <c r="H335" s="217"/>
      <c r="I335" s="217"/>
      <c r="J335" s="217"/>
      <c r="K335" s="217"/>
    </row>
    <row r="336" ht="13.5" customHeight="1">
      <c r="A336" s="217"/>
      <c r="B336" s="217"/>
      <c r="C336" s="217"/>
      <c r="D336" s="217"/>
      <c r="E336" s="217"/>
      <c r="F336" s="217"/>
      <c r="G336" s="217"/>
      <c r="H336" s="217"/>
      <c r="I336" s="217"/>
      <c r="J336" s="217"/>
      <c r="K336" s="217"/>
    </row>
    <row r="337" ht="13.5" customHeight="1">
      <c r="A337" s="217"/>
      <c r="B337" s="217"/>
      <c r="C337" s="217"/>
      <c r="D337" s="217"/>
      <c r="E337" s="217"/>
      <c r="F337" s="217"/>
      <c r="G337" s="217"/>
      <c r="H337" s="217"/>
      <c r="I337" s="217"/>
      <c r="J337" s="217"/>
      <c r="K337" s="217"/>
    </row>
    <row r="338" ht="13.5" customHeight="1">
      <c r="A338" s="217"/>
      <c r="B338" s="217"/>
      <c r="C338" s="217"/>
      <c r="D338" s="217"/>
      <c r="E338" s="217"/>
      <c r="F338" s="217"/>
      <c r="G338" s="217"/>
      <c r="H338" s="217"/>
      <c r="I338" s="217"/>
      <c r="J338" s="217"/>
      <c r="K338" s="217"/>
    </row>
    <row r="339" ht="13.5" customHeight="1">
      <c r="A339" s="217"/>
      <c r="B339" s="217"/>
      <c r="C339" s="217"/>
      <c r="D339" s="217"/>
      <c r="E339" s="217"/>
      <c r="F339" s="217"/>
      <c r="G339" s="217"/>
      <c r="H339" s="217"/>
      <c r="I339" s="217"/>
      <c r="J339" s="217"/>
      <c r="K339" s="217"/>
    </row>
    <row r="340" ht="13.5" customHeight="1">
      <c r="A340" s="217"/>
      <c r="B340" s="217"/>
      <c r="C340" s="217"/>
      <c r="D340" s="217"/>
      <c r="E340" s="217"/>
      <c r="F340" s="217"/>
      <c r="G340" s="217"/>
      <c r="H340" s="217"/>
      <c r="I340" s="217"/>
      <c r="J340" s="217"/>
      <c r="K340" s="217"/>
    </row>
    <row r="341" ht="13.5" customHeight="1">
      <c r="A341" s="217"/>
      <c r="B341" s="217"/>
      <c r="C341" s="217"/>
      <c r="D341" s="217"/>
      <c r="E341" s="217"/>
      <c r="F341" s="217"/>
      <c r="G341" s="217"/>
      <c r="H341" s="217"/>
      <c r="I341" s="217"/>
      <c r="J341" s="217"/>
      <c r="K341" s="217"/>
    </row>
    <row r="342" ht="13.5" customHeight="1">
      <c r="A342" s="217"/>
      <c r="B342" s="217"/>
      <c r="C342" s="217"/>
      <c r="D342" s="217"/>
      <c r="E342" s="217"/>
      <c r="F342" s="217"/>
      <c r="G342" s="217"/>
      <c r="H342" s="217"/>
      <c r="I342" s="217"/>
      <c r="J342" s="217"/>
      <c r="K342" s="217"/>
    </row>
    <row r="343" ht="13.5" customHeight="1">
      <c r="A343" s="217"/>
      <c r="B343" s="217"/>
      <c r="C343" s="217"/>
      <c r="D343" s="217"/>
      <c r="E343" s="217"/>
      <c r="F343" s="217"/>
      <c r="G343" s="217"/>
      <c r="H343" s="217"/>
      <c r="I343" s="217"/>
      <c r="J343" s="217"/>
      <c r="K343" s="217"/>
    </row>
    <row r="344" ht="13.5" customHeight="1">
      <c r="A344" s="217"/>
      <c r="B344" s="217"/>
      <c r="C344" s="217"/>
      <c r="D344" s="217"/>
      <c r="E344" s="217"/>
      <c r="F344" s="217"/>
      <c r="G344" s="217"/>
      <c r="H344" s="217"/>
      <c r="I344" s="217"/>
      <c r="J344" s="217"/>
      <c r="K344" s="217"/>
    </row>
    <row r="345" ht="13.5" customHeight="1">
      <c r="A345" s="217"/>
      <c r="B345" s="217"/>
      <c r="C345" s="217"/>
      <c r="D345" s="217"/>
      <c r="E345" s="217"/>
      <c r="F345" s="217"/>
      <c r="G345" s="217"/>
      <c r="H345" s="217"/>
      <c r="I345" s="217"/>
      <c r="J345" s="217"/>
      <c r="K345" s="217"/>
    </row>
    <row r="346" ht="13.5" customHeight="1">
      <c r="A346" s="217"/>
      <c r="B346" s="217"/>
      <c r="C346" s="217"/>
      <c r="D346" s="217"/>
      <c r="E346" s="217"/>
      <c r="F346" s="217"/>
      <c r="G346" s="217"/>
      <c r="H346" s="217"/>
      <c r="I346" s="217"/>
      <c r="J346" s="217"/>
      <c r="K346" s="217"/>
    </row>
    <row r="347" ht="13.5" customHeight="1">
      <c r="A347" s="217"/>
      <c r="B347" s="217"/>
      <c r="C347" s="217"/>
      <c r="D347" s="217"/>
      <c r="E347" s="217"/>
      <c r="F347" s="217"/>
      <c r="G347" s="217"/>
      <c r="H347" s="217"/>
      <c r="I347" s="217"/>
      <c r="J347" s="217"/>
      <c r="K347" s="217"/>
    </row>
    <row r="348" ht="13.5" customHeight="1">
      <c r="A348" s="217"/>
      <c r="B348" s="217"/>
      <c r="C348" s="217"/>
      <c r="D348" s="217"/>
      <c r="E348" s="217"/>
      <c r="F348" s="217"/>
      <c r="G348" s="217"/>
      <c r="H348" s="217"/>
      <c r="I348" s="217"/>
      <c r="J348" s="217"/>
      <c r="K348" s="217"/>
    </row>
    <row r="349" ht="13.5" customHeight="1">
      <c r="A349" s="217"/>
      <c r="B349" s="217"/>
      <c r="C349" s="217"/>
      <c r="D349" s="217"/>
      <c r="E349" s="217"/>
      <c r="F349" s="217"/>
      <c r="G349" s="217"/>
      <c r="H349" s="217"/>
      <c r="I349" s="217"/>
      <c r="J349" s="217"/>
      <c r="K349" s="217"/>
    </row>
    <row r="350" ht="13.5" customHeight="1">
      <c r="A350" s="217"/>
      <c r="B350" s="217"/>
      <c r="C350" s="217"/>
      <c r="D350" s="217"/>
      <c r="E350" s="217"/>
      <c r="F350" s="217"/>
      <c r="G350" s="217"/>
      <c r="H350" s="217"/>
      <c r="I350" s="217"/>
      <c r="J350" s="217"/>
      <c r="K350" s="217"/>
    </row>
    <row r="351" ht="13.5" customHeight="1">
      <c r="A351" s="217"/>
      <c r="B351" s="217"/>
      <c r="C351" s="217"/>
      <c r="D351" s="217"/>
      <c r="E351" s="217"/>
      <c r="F351" s="217"/>
      <c r="G351" s="217"/>
      <c r="H351" s="217"/>
      <c r="I351" s="217"/>
      <c r="J351" s="217"/>
      <c r="K351" s="217"/>
    </row>
    <row r="352" ht="13.5" customHeight="1">
      <c r="A352" s="217"/>
      <c r="B352" s="217"/>
      <c r="C352" s="217"/>
      <c r="D352" s="217"/>
      <c r="E352" s="217"/>
      <c r="F352" s="217"/>
      <c r="G352" s="217"/>
      <c r="H352" s="217"/>
      <c r="I352" s="217"/>
      <c r="J352" s="217"/>
      <c r="K352" s="217"/>
    </row>
    <row r="353" ht="13.5" customHeight="1">
      <c r="A353" s="217"/>
      <c r="B353" s="217"/>
      <c r="C353" s="217"/>
      <c r="D353" s="217"/>
      <c r="E353" s="217"/>
      <c r="F353" s="217"/>
      <c r="G353" s="217"/>
      <c r="H353" s="217"/>
      <c r="I353" s="217"/>
      <c r="J353" s="217"/>
      <c r="K353" s="217"/>
    </row>
    <row r="354" ht="13.5" customHeight="1">
      <c r="A354" s="217"/>
      <c r="B354" s="217"/>
      <c r="C354" s="217"/>
      <c r="D354" s="217"/>
      <c r="E354" s="217"/>
      <c r="F354" s="217"/>
      <c r="G354" s="217"/>
      <c r="H354" s="217"/>
      <c r="I354" s="217"/>
      <c r="J354" s="217"/>
      <c r="K354" s="217"/>
    </row>
    <row r="355" ht="13.5" customHeight="1">
      <c r="A355" s="217"/>
      <c r="B355" s="217"/>
      <c r="C355" s="217"/>
      <c r="D355" s="217"/>
      <c r="E355" s="217"/>
      <c r="F355" s="217"/>
      <c r="G355" s="217"/>
      <c r="H355" s="217"/>
      <c r="I355" s="217"/>
      <c r="J355" s="217"/>
      <c r="K355" s="217"/>
    </row>
    <row r="356" ht="13.5" customHeight="1">
      <c r="A356" s="217"/>
      <c r="B356" s="217"/>
      <c r="C356" s="217"/>
      <c r="D356" s="217"/>
      <c r="E356" s="217"/>
      <c r="F356" s="217"/>
      <c r="G356" s="217"/>
      <c r="H356" s="217"/>
      <c r="I356" s="217"/>
      <c r="J356" s="217"/>
      <c r="K356" s="217"/>
    </row>
    <row r="357" ht="13.5" customHeight="1">
      <c r="A357" s="217"/>
      <c r="B357" s="217"/>
      <c r="C357" s="217"/>
      <c r="D357" s="217"/>
      <c r="E357" s="217"/>
      <c r="F357" s="217"/>
      <c r="G357" s="217"/>
      <c r="H357" s="217"/>
      <c r="I357" s="217"/>
      <c r="J357" s="217"/>
      <c r="K357" s="217"/>
    </row>
    <row r="358" ht="13.5" customHeight="1">
      <c r="A358" s="217"/>
      <c r="B358" s="217"/>
      <c r="C358" s="217"/>
      <c r="D358" s="217"/>
      <c r="E358" s="217"/>
      <c r="F358" s="217"/>
      <c r="G358" s="217"/>
      <c r="H358" s="217"/>
      <c r="I358" s="217"/>
      <c r="J358" s="217"/>
      <c r="K358" s="217"/>
    </row>
    <row r="359" ht="13.5" customHeight="1">
      <c r="A359" s="217"/>
      <c r="B359" s="217"/>
      <c r="C359" s="217"/>
      <c r="D359" s="217"/>
      <c r="E359" s="217"/>
      <c r="F359" s="217"/>
      <c r="G359" s="217"/>
      <c r="H359" s="217"/>
      <c r="I359" s="217"/>
      <c r="J359" s="217"/>
      <c r="K359" s="217"/>
    </row>
    <row r="360" ht="13.5" customHeight="1">
      <c r="A360" s="217"/>
      <c r="B360" s="217"/>
      <c r="C360" s="217"/>
      <c r="D360" s="217"/>
      <c r="E360" s="217"/>
      <c r="F360" s="217"/>
      <c r="G360" s="217"/>
      <c r="H360" s="217"/>
      <c r="I360" s="217"/>
      <c r="J360" s="217"/>
      <c r="K360" s="217"/>
    </row>
    <row r="361" ht="13.5" customHeight="1">
      <c r="A361" s="217"/>
      <c r="B361" s="217"/>
      <c r="C361" s="217"/>
      <c r="D361" s="217"/>
      <c r="E361" s="217"/>
      <c r="F361" s="217"/>
      <c r="G361" s="217"/>
      <c r="H361" s="217"/>
      <c r="I361" s="217"/>
      <c r="J361" s="217"/>
      <c r="K361" s="217"/>
    </row>
    <row r="362" ht="13.5" customHeight="1">
      <c r="A362" s="217"/>
      <c r="B362" s="217"/>
      <c r="C362" s="217"/>
      <c r="D362" s="217"/>
      <c r="E362" s="217"/>
      <c r="F362" s="217"/>
      <c r="G362" s="217"/>
      <c r="H362" s="217"/>
      <c r="I362" s="217"/>
      <c r="J362" s="217"/>
      <c r="K362" s="217"/>
    </row>
    <row r="363" ht="13.5" customHeight="1">
      <c r="A363" s="217"/>
      <c r="B363" s="217"/>
      <c r="C363" s="217"/>
      <c r="D363" s="217"/>
      <c r="E363" s="217"/>
      <c r="F363" s="217"/>
      <c r="G363" s="217"/>
      <c r="H363" s="217"/>
      <c r="I363" s="217"/>
      <c r="J363" s="217"/>
      <c r="K363" s="217"/>
    </row>
    <row r="364" ht="13.5" customHeight="1">
      <c r="A364" s="217"/>
      <c r="B364" s="217"/>
      <c r="C364" s="217"/>
      <c r="D364" s="217"/>
      <c r="E364" s="217"/>
      <c r="F364" s="217"/>
      <c r="G364" s="217"/>
      <c r="H364" s="217"/>
      <c r="I364" s="217"/>
      <c r="J364" s="217"/>
      <c r="K364" s="217"/>
    </row>
    <row r="365" ht="13.5" customHeight="1">
      <c r="A365" s="217"/>
      <c r="B365" s="217"/>
      <c r="C365" s="217"/>
      <c r="D365" s="217"/>
      <c r="E365" s="217"/>
      <c r="F365" s="217"/>
      <c r="G365" s="217"/>
      <c r="H365" s="217"/>
      <c r="I365" s="217"/>
      <c r="J365" s="217"/>
      <c r="K365" s="217"/>
    </row>
    <row r="366" ht="13.5" customHeight="1">
      <c r="A366" s="217"/>
      <c r="B366" s="217"/>
      <c r="C366" s="217"/>
      <c r="D366" s="217"/>
      <c r="E366" s="217"/>
      <c r="F366" s="217"/>
      <c r="G366" s="217"/>
      <c r="H366" s="217"/>
      <c r="I366" s="217"/>
      <c r="J366" s="217"/>
      <c r="K366" s="217"/>
    </row>
    <row r="367" ht="13.5" customHeight="1">
      <c r="A367" s="217"/>
      <c r="B367" s="217"/>
      <c r="C367" s="217"/>
      <c r="D367" s="217"/>
      <c r="E367" s="217"/>
      <c r="F367" s="217"/>
      <c r="G367" s="217"/>
      <c r="H367" s="217"/>
      <c r="I367" s="217"/>
      <c r="J367" s="217"/>
      <c r="K367" s="217"/>
    </row>
    <row r="368" ht="13.5" customHeight="1">
      <c r="A368" s="217"/>
      <c r="B368" s="217"/>
      <c r="C368" s="217"/>
      <c r="D368" s="217"/>
      <c r="E368" s="217"/>
      <c r="F368" s="217"/>
      <c r="G368" s="217"/>
      <c r="H368" s="217"/>
      <c r="I368" s="217"/>
      <c r="J368" s="217"/>
      <c r="K368" s="217"/>
    </row>
    <row r="369" ht="13.5" customHeight="1">
      <c r="A369" s="217"/>
      <c r="B369" s="217"/>
      <c r="C369" s="217"/>
      <c r="D369" s="217"/>
      <c r="E369" s="217"/>
      <c r="F369" s="217"/>
      <c r="G369" s="217"/>
      <c r="H369" s="217"/>
      <c r="I369" s="217"/>
      <c r="J369" s="217"/>
      <c r="K369" s="217"/>
    </row>
    <row r="370" ht="13.5" customHeight="1">
      <c r="A370" s="217"/>
      <c r="B370" s="217"/>
      <c r="C370" s="217"/>
      <c r="D370" s="217"/>
      <c r="E370" s="217"/>
      <c r="F370" s="217"/>
      <c r="G370" s="217"/>
      <c r="H370" s="217"/>
      <c r="I370" s="217"/>
      <c r="J370" s="217"/>
      <c r="K370" s="217"/>
    </row>
    <row r="371" ht="13.5" customHeight="1">
      <c r="A371" s="217"/>
      <c r="B371" s="217"/>
      <c r="C371" s="217"/>
      <c r="D371" s="217"/>
      <c r="E371" s="217"/>
      <c r="F371" s="217"/>
      <c r="G371" s="217"/>
      <c r="H371" s="217"/>
      <c r="I371" s="217"/>
      <c r="J371" s="217"/>
      <c r="K371" s="217"/>
    </row>
    <row r="372" ht="13.5" customHeight="1">
      <c r="A372" s="217"/>
      <c r="B372" s="217"/>
      <c r="C372" s="217"/>
      <c r="D372" s="217"/>
      <c r="E372" s="217"/>
      <c r="F372" s="217"/>
      <c r="G372" s="217"/>
      <c r="H372" s="217"/>
      <c r="I372" s="217"/>
      <c r="J372" s="217"/>
      <c r="K372" s="217"/>
    </row>
    <row r="373" ht="13.5" customHeight="1">
      <c r="A373" s="217"/>
      <c r="B373" s="217"/>
      <c r="C373" s="217"/>
      <c r="D373" s="217"/>
      <c r="E373" s="217"/>
      <c r="F373" s="217"/>
      <c r="G373" s="217"/>
      <c r="H373" s="217"/>
      <c r="I373" s="217"/>
      <c r="J373" s="217"/>
      <c r="K373" s="217"/>
    </row>
    <row r="374" ht="13.5" customHeight="1">
      <c r="A374" s="217"/>
      <c r="B374" s="217"/>
      <c r="C374" s="217"/>
      <c r="D374" s="217"/>
      <c r="E374" s="217"/>
      <c r="F374" s="217"/>
      <c r="G374" s="217"/>
      <c r="H374" s="217"/>
      <c r="I374" s="217"/>
      <c r="J374" s="217"/>
      <c r="K374" s="217"/>
    </row>
    <row r="375" ht="13.5" customHeight="1">
      <c r="A375" s="217"/>
      <c r="B375" s="217"/>
      <c r="C375" s="217"/>
      <c r="D375" s="217"/>
      <c r="E375" s="217"/>
      <c r="F375" s="217"/>
      <c r="G375" s="217"/>
      <c r="H375" s="217"/>
      <c r="I375" s="217"/>
      <c r="J375" s="217"/>
      <c r="K375" s="217"/>
    </row>
    <row r="376" ht="13.5" customHeight="1">
      <c r="A376" s="217"/>
      <c r="B376" s="217"/>
      <c r="C376" s="217"/>
      <c r="D376" s="217"/>
      <c r="E376" s="217"/>
      <c r="F376" s="217"/>
      <c r="G376" s="217"/>
      <c r="H376" s="217"/>
      <c r="I376" s="217"/>
      <c r="J376" s="217"/>
      <c r="K376" s="217"/>
    </row>
    <row r="377" ht="13.5" customHeight="1">
      <c r="A377" s="217"/>
      <c r="B377" s="217"/>
      <c r="C377" s="217"/>
      <c r="D377" s="217"/>
      <c r="E377" s="217"/>
      <c r="F377" s="217"/>
      <c r="G377" s="217"/>
      <c r="H377" s="217"/>
      <c r="I377" s="217"/>
      <c r="J377" s="217"/>
      <c r="K377" s="217"/>
    </row>
    <row r="378" ht="13.5" customHeight="1">
      <c r="A378" s="217"/>
      <c r="B378" s="217"/>
      <c r="C378" s="217"/>
      <c r="D378" s="217"/>
      <c r="E378" s="217"/>
      <c r="F378" s="217"/>
      <c r="G378" s="217"/>
      <c r="H378" s="217"/>
      <c r="I378" s="217"/>
      <c r="J378" s="217"/>
      <c r="K378" s="217"/>
    </row>
    <row r="379" ht="13.5" customHeight="1">
      <c r="A379" s="217"/>
      <c r="B379" s="217"/>
      <c r="C379" s="217"/>
      <c r="D379" s="217"/>
      <c r="E379" s="217"/>
      <c r="F379" s="217"/>
      <c r="G379" s="217"/>
      <c r="H379" s="217"/>
      <c r="I379" s="217"/>
      <c r="J379" s="217"/>
      <c r="K379" s="217"/>
    </row>
    <row r="380" ht="13.5" customHeight="1">
      <c r="A380" s="217"/>
      <c r="B380" s="217"/>
      <c r="C380" s="217"/>
      <c r="D380" s="217"/>
      <c r="E380" s="217"/>
      <c r="F380" s="217"/>
      <c r="G380" s="217"/>
      <c r="H380" s="217"/>
      <c r="I380" s="217"/>
      <c r="J380" s="217"/>
      <c r="K380" s="217"/>
    </row>
    <row r="381" ht="13.5" customHeight="1">
      <c r="A381" s="217"/>
      <c r="B381" s="217"/>
      <c r="C381" s="217"/>
      <c r="D381" s="217"/>
      <c r="E381" s="217"/>
      <c r="F381" s="217"/>
      <c r="G381" s="217"/>
      <c r="H381" s="217"/>
      <c r="I381" s="217"/>
      <c r="J381" s="217"/>
      <c r="K381" s="217"/>
    </row>
    <row r="382" ht="13.5" customHeight="1">
      <c r="A382" s="217"/>
      <c r="B382" s="217"/>
      <c r="C382" s="217"/>
      <c r="D382" s="217"/>
      <c r="E382" s="217"/>
      <c r="F382" s="217"/>
      <c r="G382" s="217"/>
      <c r="H382" s="217"/>
      <c r="I382" s="217"/>
      <c r="J382" s="217"/>
      <c r="K382" s="217"/>
    </row>
    <row r="383" ht="13.5" customHeight="1">
      <c r="A383" s="217"/>
      <c r="B383" s="217"/>
      <c r="C383" s="217"/>
      <c r="D383" s="217"/>
      <c r="E383" s="217"/>
      <c r="F383" s="217"/>
      <c r="G383" s="217"/>
      <c r="H383" s="217"/>
      <c r="I383" s="217"/>
      <c r="J383" s="217"/>
      <c r="K383" s="217"/>
    </row>
    <row r="384" ht="13.5" customHeight="1">
      <c r="A384" s="217"/>
      <c r="B384" s="217"/>
      <c r="C384" s="217"/>
      <c r="D384" s="217"/>
      <c r="E384" s="217"/>
      <c r="F384" s="217"/>
      <c r="G384" s="217"/>
      <c r="H384" s="217"/>
      <c r="I384" s="217"/>
      <c r="J384" s="217"/>
      <c r="K384" s="217"/>
    </row>
    <row r="385" ht="13.5" customHeight="1">
      <c r="A385" s="217"/>
      <c r="B385" s="217"/>
      <c r="C385" s="217"/>
      <c r="D385" s="217"/>
      <c r="E385" s="217"/>
      <c r="F385" s="217"/>
      <c r="G385" s="217"/>
      <c r="H385" s="217"/>
      <c r="I385" s="217"/>
      <c r="J385" s="217"/>
      <c r="K385" s="217"/>
    </row>
    <row r="386" ht="13.5" customHeight="1">
      <c r="A386" s="217"/>
      <c r="B386" s="217"/>
      <c r="C386" s="217"/>
      <c r="D386" s="217"/>
      <c r="E386" s="217"/>
      <c r="F386" s="217"/>
      <c r="G386" s="217"/>
      <c r="H386" s="217"/>
      <c r="I386" s="217"/>
      <c r="J386" s="217"/>
      <c r="K386" s="217"/>
    </row>
    <row r="387" ht="13.5" customHeight="1">
      <c r="A387" s="217"/>
      <c r="B387" s="217"/>
      <c r="C387" s="217"/>
      <c r="D387" s="217"/>
      <c r="E387" s="217"/>
      <c r="F387" s="217"/>
      <c r="G387" s="217"/>
      <c r="H387" s="217"/>
      <c r="I387" s="217"/>
      <c r="J387" s="217"/>
      <c r="K387" s="217"/>
    </row>
    <row r="388" ht="13.5" customHeight="1">
      <c r="A388" s="217"/>
      <c r="B388" s="217"/>
      <c r="C388" s="217"/>
      <c r="D388" s="217"/>
      <c r="E388" s="217"/>
      <c r="F388" s="217"/>
      <c r="G388" s="217"/>
      <c r="H388" s="217"/>
      <c r="I388" s="217"/>
      <c r="J388" s="217"/>
      <c r="K388" s="217"/>
    </row>
    <row r="389" ht="13.5" customHeight="1">
      <c r="A389" s="217"/>
      <c r="B389" s="217"/>
      <c r="C389" s="217"/>
      <c r="D389" s="217"/>
      <c r="E389" s="217"/>
      <c r="F389" s="217"/>
      <c r="G389" s="217"/>
      <c r="H389" s="217"/>
      <c r="I389" s="217"/>
      <c r="J389" s="217"/>
      <c r="K389" s="217"/>
    </row>
    <row r="390" ht="13.5" customHeight="1">
      <c r="A390" s="217"/>
      <c r="B390" s="217"/>
      <c r="C390" s="217"/>
      <c r="D390" s="217"/>
      <c r="E390" s="217"/>
      <c r="F390" s="217"/>
      <c r="G390" s="217"/>
      <c r="H390" s="217"/>
      <c r="I390" s="217"/>
      <c r="J390" s="217"/>
      <c r="K390" s="217"/>
    </row>
    <row r="391" ht="13.5" customHeight="1">
      <c r="A391" s="217"/>
      <c r="B391" s="217"/>
      <c r="C391" s="217"/>
      <c r="D391" s="217"/>
      <c r="E391" s="217"/>
      <c r="F391" s="217"/>
      <c r="G391" s="217"/>
      <c r="H391" s="217"/>
      <c r="I391" s="217"/>
      <c r="J391" s="217"/>
      <c r="K391" s="217"/>
    </row>
    <row r="392" ht="13.5" customHeight="1">
      <c r="A392" s="217"/>
      <c r="B392" s="217"/>
      <c r="C392" s="217"/>
      <c r="D392" s="217"/>
      <c r="E392" s="217"/>
      <c r="F392" s="217"/>
      <c r="G392" s="217"/>
      <c r="H392" s="217"/>
      <c r="I392" s="217"/>
      <c r="J392" s="217"/>
      <c r="K392" s="217"/>
    </row>
    <row r="393" ht="13.5" customHeight="1">
      <c r="A393" s="217"/>
      <c r="B393" s="217"/>
      <c r="C393" s="217"/>
      <c r="D393" s="217"/>
      <c r="E393" s="217"/>
      <c r="F393" s="217"/>
      <c r="G393" s="217"/>
      <c r="H393" s="217"/>
      <c r="I393" s="217"/>
      <c r="J393" s="217"/>
      <c r="K393" s="217"/>
    </row>
    <row r="394" ht="13.5" customHeight="1">
      <c r="A394" s="217"/>
      <c r="B394" s="217"/>
      <c r="C394" s="217"/>
      <c r="D394" s="217"/>
      <c r="E394" s="217"/>
      <c r="F394" s="217"/>
      <c r="G394" s="217"/>
      <c r="H394" s="217"/>
      <c r="I394" s="217"/>
      <c r="J394" s="217"/>
      <c r="K394" s="217"/>
    </row>
    <row r="395" ht="13.5" customHeight="1">
      <c r="A395" s="217"/>
      <c r="B395" s="217"/>
      <c r="C395" s="217"/>
      <c r="D395" s="217"/>
      <c r="E395" s="217"/>
      <c r="F395" s="217"/>
      <c r="G395" s="217"/>
      <c r="H395" s="217"/>
      <c r="I395" s="217"/>
      <c r="J395" s="217"/>
      <c r="K395" s="217"/>
    </row>
    <row r="396" ht="13.5" customHeight="1">
      <c r="A396" s="217"/>
      <c r="B396" s="217"/>
      <c r="C396" s="217"/>
      <c r="D396" s="217"/>
      <c r="E396" s="217"/>
      <c r="F396" s="217"/>
      <c r="G396" s="217"/>
      <c r="H396" s="217"/>
      <c r="I396" s="217"/>
      <c r="J396" s="217"/>
      <c r="K396" s="217"/>
    </row>
    <row r="397" ht="13.5" customHeight="1">
      <c r="A397" s="217"/>
      <c r="B397" s="217"/>
      <c r="C397" s="217"/>
      <c r="D397" s="217"/>
      <c r="E397" s="217"/>
      <c r="F397" s="217"/>
      <c r="G397" s="217"/>
      <c r="H397" s="217"/>
      <c r="I397" s="217"/>
      <c r="J397" s="217"/>
      <c r="K397" s="217"/>
    </row>
    <row r="398" ht="13.5" customHeight="1">
      <c r="A398" s="217"/>
      <c r="B398" s="217"/>
      <c r="C398" s="217"/>
      <c r="D398" s="217"/>
      <c r="E398" s="217"/>
      <c r="F398" s="217"/>
      <c r="G398" s="217"/>
      <c r="H398" s="217"/>
      <c r="I398" s="217"/>
      <c r="J398" s="217"/>
      <c r="K398" s="217"/>
    </row>
    <row r="399" ht="13.5" customHeight="1">
      <c r="A399" s="217"/>
      <c r="B399" s="217"/>
      <c r="C399" s="217"/>
      <c r="D399" s="217"/>
      <c r="E399" s="217"/>
      <c r="F399" s="217"/>
      <c r="G399" s="217"/>
      <c r="H399" s="217"/>
      <c r="I399" s="217"/>
      <c r="J399" s="217"/>
      <c r="K399" s="217"/>
    </row>
    <row r="400" ht="13.5" customHeight="1">
      <c r="A400" s="217"/>
      <c r="B400" s="217"/>
      <c r="C400" s="217"/>
      <c r="D400" s="217"/>
      <c r="E400" s="217"/>
      <c r="F400" s="217"/>
      <c r="G400" s="217"/>
      <c r="H400" s="217"/>
      <c r="I400" s="217"/>
      <c r="J400" s="217"/>
      <c r="K400" s="217"/>
    </row>
    <row r="401" ht="13.5" customHeight="1">
      <c r="A401" s="217"/>
      <c r="B401" s="217"/>
      <c r="C401" s="217"/>
      <c r="D401" s="217"/>
      <c r="E401" s="217"/>
      <c r="F401" s="217"/>
      <c r="G401" s="217"/>
      <c r="H401" s="217"/>
      <c r="I401" s="217"/>
      <c r="J401" s="217"/>
      <c r="K401" s="217"/>
    </row>
    <row r="402" ht="13.5" customHeight="1">
      <c r="A402" s="217"/>
      <c r="B402" s="217"/>
      <c r="C402" s="217"/>
      <c r="D402" s="217"/>
      <c r="E402" s="217"/>
      <c r="F402" s="217"/>
      <c r="G402" s="217"/>
      <c r="H402" s="217"/>
      <c r="I402" s="217"/>
      <c r="J402" s="217"/>
      <c r="K402" s="217"/>
    </row>
    <row r="403" ht="13.5" customHeight="1">
      <c r="A403" s="217"/>
      <c r="B403" s="217"/>
      <c r="C403" s="217"/>
      <c r="D403" s="217"/>
      <c r="E403" s="217"/>
      <c r="F403" s="217"/>
      <c r="G403" s="217"/>
      <c r="H403" s="217"/>
      <c r="I403" s="217"/>
      <c r="J403" s="217"/>
      <c r="K403" s="217"/>
    </row>
    <row r="404" ht="13.5" customHeight="1">
      <c r="A404" s="217"/>
      <c r="B404" s="217"/>
      <c r="C404" s="217"/>
      <c r="D404" s="217"/>
      <c r="E404" s="217"/>
      <c r="F404" s="217"/>
      <c r="G404" s="217"/>
      <c r="H404" s="217"/>
      <c r="I404" s="217"/>
      <c r="J404" s="217"/>
      <c r="K404" s="217"/>
    </row>
    <row r="405" ht="13.5" customHeight="1">
      <c r="A405" s="217"/>
      <c r="B405" s="217"/>
      <c r="C405" s="217"/>
      <c r="D405" s="217"/>
      <c r="E405" s="217"/>
      <c r="F405" s="217"/>
      <c r="G405" s="217"/>
      <c r="H405" s="217"/>
      <c r="I405" s="217"/>
      <c r="J405" s="217"/>
      <c r="K405" s="217"/>
    </row>
    <row r="406" ht="13.5" customHeight="1">
      <c r="A406" s="217"/>
      <c r="B406" s="217"/>
      <c r="C406" s="217"/>
      <c r="D406" s="217"/>
      <c r="E406" s="217"/>
      <c r="F406" s="217"/>
      <c r="G406" s="217"/>
      <c r="H406" s="217"/>
      <c r="I406" s="217"/>
      <c r="J406" s="217"/>
      <c r="K406" s="217"/>
    </row>
    <row r="407" ht="13.5" customHeight="1">
      <c r="A407" s="217"/>
      <c r="B407" s="217"/>
      <c r="C407" s="217"/>
      <c r="D407" s="217"/>
      <c r="E407" s="217"/>
      <c r="F407" s="217"/>
      <c r="G407" s="217"/>
      <c r="H407" s="217"/>
      <c r="I407" s="217"/>
      <c r="J407" s="217"/>
      <c r="K407" s="217"/>
    </row>
    <row r="408" ht="13.5" customHeight="1">
      <c r="A408" s="217"/>
      <c r="B408" s="217"/>
      <c r="C408" s="217"/>
      <c r="D408" s="217"/>
      <c r="E408" s="217"/>
      <c r="F408" s="217"/>
      <c r="G408" s="217"/>
      <c r="H408" s="217"/>
      <c r="I408" s="217"/>
      <c r="J408" s="217"/>
      <c r="K408" s="217"/>
    </row>
    <row r="409" ht="13.5" customHeight="1">
      <c r="A409" s="217"/>
      <c r="B409" s="217"/>
      <c r="C409" s="217"/>
      <c r="D409" s="217"/>
      <c r="E409" s="217"/>
      <c r="F409" s="217"/>
      <c r="G409" s="217"/>
      <c r="H409" s="217"/>
      <c r="I409" s="217"/>
      <c r="J409" s="217"/>
      <c r="K409" s="217"/>
    </row>
    <row r="410" ht="13.5" customHeight="1">
      <c r="A410" s="217"/>
      <c r="B410" s="217"/>
      <c r="C410" s="217"/>
      <c r="D410" s="217"/>
      <c r="E410" s="217"/>
      <c r="F410" s="217"/>
      <c r="G410" s="217"/>
      <c r="H410" s="217"/>
      <c r="I410" s="217"/>
      <c r="J410" s="217"/>
      <c r="K410" s="217"/>
    </row>
    <row r="411" ht="13.5" customHeight="1">
      <c r="A411" s="217"/>
      <c r="B411" s="217"/>
      <c r="C411" s="217"/>
      <c r="D411" s="217"/>
      <c r="E411" s="217"/>
      <c r="F411" s="217"/>
      <c r="G411" s="217"/>
      <c r="H411" s="217"/>
      <c r="I411" s="217"/>
      <c r="J411" s="217"/>
      <c r="K411" s="217"/>
    </row>
    <row r="412" ht="13.5" customHeight="1">
      <c r="A412" s="217"/>
      <c r="B412" s="217"/>
      <c r="C412" s="217"/>
      <c r="D412" s="217"/>
      <c r="E412" s="217"/>
      <c r="F412" s="217"/>
      <c r="G412" s="217"/>
      <c r="H412" s="217"/>
      <c r="I412" s="217"/>
      <c r="J412" s="217"/>
      <c r="K412" s="217"/>
    </row>
    <row r="413" ht="13.5" customHeight="1">
      <c r="A413" s="217"/>
      <c r="B413" s="217"/>
      <c r="C413" s="217"/>
      <c r="D413" s="217"/>
      <c r="E413" s="217"/>
      <c r="F413" s="217"/>
      <c r="G413" s="217"/>
      <c r="H413" s="217"/>
      <c r="I413" s="217"/>
      <c r="J413" s="217"/>
      <c r="K413" s="217"/>
    </row>
    <row r="414" ht="13.5" customHeight="1">
      <c r="A414" s="217"/>
      <c r="B414" s="217"/>
      <c r="C414" s="217"/>
      <c r="D414" s="217"/>
      <c r="E414" s="217"/>
      <c r="F414" s="217"/>
      <c r="G414" s="217"/>
      <c r="H414" s="217"/>
      <c r="I414" s="217"/>
      <c r="J414" s="217"/>
      <c r="K414" s="217"/>
    </row>
    <row r="415" ht="13.5" customHeight="1">
      <c r="A415" s="217"/>
      <c r="B415" s="217"/>
      <c r="C415" s="217"/>
      <c r="D415" s="217"/>
      <c r="E415" s="217"/>
      <c r="F415" s="217"/>
      <c r="G415" s="217"/>
      <c r="H415" s="217"/>
      <c r="I415" s="217"/>
      <c r="J415" s="217"/>
      <c r="K415" s="217"/>
    </row>
    <row r="416" ht="13.5" customHeight="1">
      <c r="A416" s="217"/>
      <c r="B416" s="217"/>
      <c r="C416" s="217"/>
      <c r="D416" s="217"/>
      <c r="E416" s="217"/>
      <c r="F416" s="217"/>
      <c r="G416" s="217"/>
      <c r="H416" s="217"/>
      <c r="I416" s="217"/>
      <c r="J416" s="217"/>
      <c r="K416" s="217"/>
    </row>
    <row r="417" ht="13.5" customHeight="1">
      <c r="A417" s="217"/>
      <c r="B417" s="217"/>
      <c r="C417" s="217"/>
      <c r="D417" s="217"/>
      <c r="E417" s="217"/>
      <c r="F417" s="217"/>
      <c r="G417" s="217"/>
      <c r="H417" s="217"/>
      <c r="I417" s="217"/>
      <c r="J417" s="217"/>
      <c r="K417" s="217"/>
    </row>
    <row r="418" ht="13.5" customHeight="1">
      <c r="A418" s="217"/>
      <c r="B418" s="217"/>
      <c r="C418" s="217"/>
      <c r="D418" s="217"/>
      <c r="E418" s="217"/>
      <c r="F418" s="217"/>
      <c r="G418" s="217"/>
      <c r="H418" s="217"/>
      <c r="I418" s="217"/>
      <c r="J418" s="217"/>
      <c r="K418" s="217"/>
    </row>
    <row r="419" ht="13.5" customHeight="1">
      <c r="A419" s="217"/>
      <c r="B419" s="217"/>
      <c r="C419" s="217"/>
      <c r="D419" s="217"/>
      <c r="E419" s="217"/>
      <c r="F419" s="217"/>
      <c r="G419" s="217"/>
      <c r="H419" s="217"/>
      <c r="I419" s="217"/>
      <c r="J419" s="217"/>
      <c r="K419" s="217"/>
    </row>
    <row r="420" ht="13.5" customHeight="1">
      <c r="A420" s="217"/>
      <c r="B420" s="217"/>
      <c r="C420" s="217"/>
      <c r="D420" s="217"/>
      <c r="E420" s="217"/>
      <c r="F420" s="217"/>
      <c r="G420" s="217"/>
      <c r="H420" s="217"/>
      <c r="I420" s="217"/>
      <c r="J420" s="217"/>
      <c r="K420" s="217"/>
    </row>
    <row r="421" ht="13.5" customHeight="1">
      <c r="A421" s="217"/>
      <c r="B421" s="217"/>
      <c r="C421" s="217"/>
      <c r="D421" s="217"/>
      <c r="E421" s="217"/>
      <c r="F421" s="217"/>
      <c r="G421" s="217"/>
      <c r="H421" s="217"/>
      <c r="I421" s="217"/>
      <c r="J421" s="217"/>
      <c r="K421" s="217"/>
    </row>
    <row r="422" ht="13.5" customHeight="1">
      <c r="A422" s="217"/>
      <c r="B422" s="217"/>
      <c r="C422" s="217"/>
      <c r="D422" s="217"/>
      <c r="E422" s="217"/>
      <c r="F422" s="217"/>
      <c r="G422" s="217"/>
      <c r="H422" s="217"/>
      <c r="I422" s="217"/>
      <c r="J422" s="217"/>
      <c r="K422" s="217"/>
    </row>
    <row r="423" ht="13.5" customHeight="1">
      <c r="A423" s="217"/>
      <c r="B423" s="217"/>
      <c r="C423" s="217"/>
      <c r="D423" s="217"/>
      <c r="E423" s="217"/>
      <c r="F423" s="217"/>
      <c r="G423" s="217"/>
      <c r="H423" s="217"/>
      <c r="I423" s="217"/>
      <c r="J423" s="217"/>
      <c r="K423" s="217"/>
    </row>
    <row r="424" ht="13.5" customHeight="1">
      <c r="A424" s="217"/>
      <c r="B424" s="217"/>
      <c r="C424" s="217"/>
      <c r="D424" s="217"/>
      <c r="E424" s="217"/>
      <c r="F424" s="217"/>
      <c r="G424" s="217"/>
      <c r="H424" s="217"/>
      <c r="I424" s="217"/>
      <c r="J424" s="217"/>
      <c r="K424" s="217"/>
    </row>
    <row r="425" ht="13.5" customHeight="1">
      <c r="A425" s="217"/>
      <c r="B425" s="217"/>
      <c r="C425" s="217"/>
      <c r="D425" s="217"/>
      <c r="E425" s="217"/>
      <c r="F425" s="217"/>
      <c r="G425" s="217"/>
      <c r="H425" s="217"/>
      <c r="I425" s="217"/>
      <c r="J425" s="217"/>
      <c r="K425" s="217"/>
    </row>
    <row r="426" ht="13.5" customHeight="1">
      <c r="A426" s="217"/>
      <c r="B426" s="217"/>
      <c r="C426" s="217"/>
      <c r="D426" s="217"/>
      <c r="E426" s="217"/>
      <c r="F426" s="217"/>
      <c r="G426" s="217"/>
      <c r="H426" s="217"/>
      <c r="I426" s="217"/>
      <c r="J426" s="217"/>
      <c r="K426" s="217"/>
    </row>
    <row r="427" ht="13.5" customHeight="1">
      <c r="A427" s="217"/>
      <c r="B427" s="217"/>
      <c r="C427" s="217"/>
      <c r="D427" s="217"/>
      <c r="E427" s="217"/>
      <c r="F427" s="217"/>
      <c r="G427" s="217"/>
      <c r="H427" s="217"/>
      <c r="I427" s="217"/>
      <c r="J427" s="217"/>
      <c r="K427" s="217"/>
    </row>
    <row r="428" ht="13.5" customHeight="1">
      <c r="A428" s="217"/>
      <c r="B428" s="217"/>
      <c r="C428" s="217"/>
      <c r="D428" s="217"/>
      <c r="E428" s="217"/>
      <c r="F428" s="217"/>
      <c r="G428" s="217"/>
      <c r="H428" s="217"/>
      <c r="I428" s="217"/>
      <c r="J428" s="217"/>
      <c r="K428" s="217"/>
    </row>
    <row r="429" ht="13.5" customHeight="1">
      <c r="A429" s="217"/>
      <c r="B429" s="217"/>
      <c r="C429" s="217"/>
      <c r="D429" s="217"/>
      <c r="E429" s="217"/>
      <c r="F429" s="217"/>
      <c r="G429" s="217"/>
      <c r="H429" s="217"/>
      <c r="I429" s="217"/>
      <c r="J429" s="217"/>
      <c r="K429" s="217"/>
    </row>
    <row r="430" ht="13.5" customHeight="1">
      <c r="A430" s="217"/>
      <c r="B430" s="217"/>
      <c r="C430" s="217"/>
      <c r="D430" s="217"/>
      <c r="E430" s="217"/>
      <c r="F430" s="217"/>
      <c r="G430" s="217"/>
      <c r="H430" s="217"/>
      <c r="I430" s="217"/>
      <c r="J430" s="217"/>
      <c r="K430" s="217"/>
    </row>
    <row r="431" ht="13.5" customHeight="1">
      <c r="A431" s="217"/>
      <c r="B431" s="217"/>
      <c r="C431" s="217"/>
      <c r="D431" s="217"/>
      <c r="E431" s="217"/>
      <c r="F431" s="217"/>
      <c r="G431" s="217"/>
      <c r="H431" s="217"/>
      <c r="I431" s="217"/>
      <c r="J431" s="217"/>
      <c r="K431" s="217"/>
    </row>
    <row r="432" ht="13.5" customHeight="1">
      <c r="A432" s="217"/>
      <c r="B432" s="217"/>
      <c r="C432" s="217"/>
      <c r="D432" s="217"/>
      <c r="E432" s="217"/>
      <c r="F432" s="217"/>
      <c r="G432" s="217"/>
      <c r="H432" s="217"/>
      <c r="I432" s="217"/>
      <c r="J432" s="217"/>
      <c r="K432" s="217"/>
    </row>
    <row r="433" ht="13.5" customHeight="1">
      <c r="A433" s="217"/>
      <c r="B433" s="217"/>
      <c r="C433" s="217"/>
      <c r="D433" s="217"/>
      <c r="E433" s="217"/>
      <c r="F433" s="217"/>
      <c r="G433" s="217"/>
      <c r="H433" s="217"/>
      <c r="I433" s="217"/>
      <c r="J433" s="217"/>
      <c r="K433" s="217"/>
    </row>
    <row r="434" ht="13.5" customHeight="1">
      <c r="A434" s="217"/>
      <c r="B434" s="217"/>
      <c r="C434" s="217"/>
      <c r="D434" s="217"/>
      <c r="E434" s="217"/>
      <c r="F434" s="217"/>
      <c r="G434" s="217"/>
      <c r="H434" s="217"/>
      <c r="I434" s="217"/>
      <c r="J434" s="217"/>
      <c r="K434" s="217"/>
    </row>
    <row r="435" ht="13.5" customHeight="1">
      <c r="A435" s="217"/>
      <c r="B435" s="217"/>
      <c r="C435" s="217"/>
      <c r="D435" s="217"/>
      <c r="E435" s="217"/>
      <c r="F435" s="217"/>
      <c r="G435" s="217"/>
      <c r="H435" s="217"/>
      <c r="I435" s="217"/>
      <c r="J435" s="217"/>
      <c r="K435" s="217"/>
    </row>
    <row r="436" ht="13.5" customHeight="1">
      <c r="A436" s="217"/>
      <c r="B436" s="217"/>
      <c r="C436" s="217"/>
      <c r="D436" s="217"/>
      <c r="E436" s="217"/>
      <c r="F436" s="217"/>
      <c r="G436" s="217"/>
      <c r="H436" s="217"/>
      <c r="I436" s="217"/>
      <c r="J436" s="217"/>
      <c r="K436" s="217"/>
    </row>
    <row r="437" ht="13.5" customHeight="1">
      <c r="A437" s="217"/>
      <c r="B437" s="217"/>
      <c r="C437" s="217"/>
      <c r="D437" s="217"/>
      <c r="E437" s="217"/>
      <c r="F437" s="217"/>
      <c r="G437" s="217"/>
      <c r="H437" s="217"/>
      <c r="I437" s="217"/>
      <c r="J437" s="217"/>
      <c r="K437" s="217"/>
    </row>
    <row r="438" ht="13.5" customHeight="1">
      <c r="A438" s="217"/>
      <c r="B438" s="217"/>
      <c r="C438" s="217"/>
      <c r="D438" s="217"/>
      <c r="E438" s="217"/>
      <c r="F438" s="217"/>
      <c r="G438" s="217"/>
      <c r="H438" s="217"/>
      <c r="I438" s="217"/>
      <c r="J438" s="217"/>
      <c r="K438" s="217"/>
    </row>
    <row r="439" ht="13.5" customHeight="1">
      <c r="A439" s="217"/>
      <c r="B439" s="217"/>
      <c r="C439" s="217"/>
      <c r="D439" s="217"/>
      <c r="E439" s="217"/>
      <c r="F439" s="217"/>
      <c r="G439" s="217"/>
      <c r="H439" s="217"/>
      <c r="I439" s="217"/>
      <c r="J439" s="217"/>
      <c r="K439" s="217"/>
    </row>
    <row r="440" ht="13.5" customHeight="1">
      <c r="A440" s="217"/>
      <c r="B440" s="217"/>
      <c r="C440" s="217"/>
      <c r="D440" s="217"/>
      <c r="E440" s="217"/>
      <c r="F440" s="217"/>
      <c r="G440" s="217"/>
      <c r="H440" s="217"/>
      <c r="I440" s="217"/>
      <c r="J440" s="217"/>
      <c r="K440" s="217"/>
    </row>
    <row r="441" ht="13.5" customHeight="1">
      <c r="A441" s="217"/>
      <c r="B441" s="217"/>
      <c r="C441" s="217"/>
      <c r="D441" s="217"/>
      <c r="E441" s="217"/>
      <c r="F441" s="217"/>
      <c r="G441" s="217"/>
      <c r="H441" s="217"/>
      <c r="I441" s="217"/>
      <c r="J441" s="217"/>
      <c r="K441" s="217"/>
    </row>
    <row r="442" ht="13.5" customHeight="1">
      <c r="A442" s="217"/>
      <c r="B442" s="217"/>
      <c r="C442" s="217"/>
      <c r="D442" s="217"/>
      <c r="E442" s="217"/>
      <c r="F442" s="217"/>
      <c r="G442" s="217"/>
      <c r="H442" s="217"/>
      <c r="I442" s="217"/>
      <c r="J442" s="217"/>
      <c r="K442" s="217"/>
    </row>
    <row r="443" ht="13.5" customHeight="1">
      <c r="A443" s="217"/>
      <c r="B443" s="217"/>
      <c r="C443" s="217"/>
      <c r="D443" s="217"/>
      <c r="E443" s="217"/>
      <c r="F443" s="217"/>
      <c r="G443" s="217"/>
      <c r="H443" s="217"/>
      <c r="I443" s="217"/>
      <c r="J443" s="217"/>
      <c r="K443" s="217"/>
    </row>
    <row r="444" ht="13.5" customHeight="1">
      <c r="A444" s="217"/>
      <c r="B444" s="217"/>
      <c r="C444" s="217"/>
      <c r="D444" s="217"/>
      <c r="E444" s="217"/>
      <c r="F444" s="217"/>
      <c r="G444" s="217"/>
      <c r="H444" s="217"/>
      <c r="I444" s="217"/>
      <c r="J444" s="217"/>
      <c r="K444" s="217"/>
    </row>
    <row r="445" ht="13.5" customHeight="1">
      <c r="A445" s="217"/>
      <c r="B445" s="217"/>
      <c r="C445" s="217"/>
      <c r="D445" s="217"/>
      <c r="E445" s="217"/>
      <c r="F445" s="217"/>
      <c r="G445" s="217"/>
      <c r="H445" s="217"/>
      <c r="I445" s="217"/>
      <c r="J445" s="217"/>
      <c r="K445" s="217"/>
    </row>
    <row r="446" ht="13.5" customHeight="1">
      <c r="A446" s="217"/>
      <c r="B446" s="217"/>
      <c r="C446" s="217"/>
      <c r="D446" s="217"/>
      <c r="E446" s="217"/>
      <c r="F446" s="217"/>
      <c r="G446" s="217"/>
      <c r="H446" s="217"/>
      <c r="I446" s="217"/>
      <c r="J446" s="217"/>
      <c r="K446" s="217"/>
    </row>
    <row r="447" ht="13.5" customHeight="1">
      <c r="A447" s="217"/>
      <c r="B447" s="217"/>
      <c r="C447" s="217"/>
      <c r="D447" s="217"/>
      <c r="E447" s="217"/>
      <c r="F447" s="217"/>
      <c r="G447" s="217"/>
      <c r="H447" s="217"/>
      <c r="I447" s="217"/>
      <c r="J447" s="217"/>
      <c r="K447" s="217"/>
    </row>
    <row r="448" ht="13.5" customHeight="1">
      <c r="A448" s="217"/>
      <c r="B448" s="217"/>
      <c r="C448" s="217"/>
      <c r="D448" s="217"/>
      <c r="E448" s="217"/>
      <c r="F448" s="217"/>
      <c r="G448" s="217"/>
      <c r="H448" s="217"/>
      <c r="I448" s="217"/>
      <c r="J448" s="217"/>
      <c r="K448" s="217"/>
    </row>
    <row r="449" ht="13.5" customHeight="1">
      <c r="A449" s="217"/>
      <c r="B449" s="217"/>
      <c r="C449" s="217"/>
      <c r="D449" s="217"/>
      <c r="E449" s="217"/>
      <c r="F449" s="217"/>
      <c r="G449" s="217"/>
      <c r="H449" s="217"/>
      <c r="I449" s="217"/>
      <c r="J449" s="217"/>
      <c r="K449" s="217"/>
    </row>
    <row r="450" ht="13.5" customHeight="1">
      <c r="A450" s="217"/>
      <c r="B450" s="217"/>
      <c r="C450" s="217"/>
      <c r="D450" s="217"/>
      <c r="E450" s="217"/>
      <c r="F450" s="217"/>
      <c r="G450" s="217"/>
      <c r="H450" s="217"/>
      <c r="I450" s="217"/>
      <c r="J450" s="217"/>
      <c r="K450" s="217"/>
    </row>
    <row r="451" ht="13.5" customHeight="1">
      <c r="A451" s="217"/>
      <c r="B451" s="217"/>
      <c r="C451" s="217"/>
      <c r="D451" s="217"/>
      <c r="E451" s="217"/>
      <c r="F451" s="217"/>
      <c r="G451" s="217"/>
      <c r="H451" s="217"/>
      <c r="I451" s="217"/>
      <c r="J451" s="217"/>
      <c r="K451" s="217"/>
    </row>
    <row r="452" ht="13.5" customHeight="1">
      <c r="A452" s="217"/>
      <c r="B452" s="217"/>
      <c r="C452" s="217"/>
      <c r="D452" s="217"/>
      <c r="E452" s="217"/>
      <c r="F452" s="217"/>
      <c r="G452" s="217"/>
      <c r="H452" s="217"/>
      <c r="I452" s="217"/>
      <c r="J452" s="217"/>
      <c r="K452" s="217"/>
    </row>
    <row r="453" ht="13.5" customHeight="1">
      <c r="A453" s="217"/>
      <c r="B453" s="217"/>
      <c r="C453" s="217"/>
      <c r="D453" s="217"/>
      <c r="E453" s="217"/>
      <c r="F453" s="217"/>
      <c r="G453" s="217"/>
      <c r="H453" s="217"/>
      <c r="I453" s="217"/>
      <c r="J453" s="217"/>
      <c r="K453" s="217"/>
    </row>
    <row r="454" ht="13.5" customHeight="1">
      <c r="A454" s="217"/>
      <c r="B454" s="217"/>
      <c r="C454" s="217"/>
      <c r="D454" s="217"/>
      <c r="E454" s="217"/>
      <c r="F454" s="217"/>
      <c r="G454" s="217"/>
      <c r="H454" s="217"/>
      <c r="I454" s="217"/>
      <c r="J454" s="217"/>
      <c r="K454" s="217"/>
    </row>
    <row r="455" ht="13.5" customHeight="1">
      <c r="A455" s="217"/>
      <c r="B455" s="217"/>
      <c r="C455" s="217"/>
      <c r="D455" s="217"/>
      <c r="E455" s="217"/>
      <c r="F455" s="217"/>
      <c r="G455" s="217"/>
      <c r="H455" s="217"/>
      <c r="I455" s="217"/>
      <c r="J455" s="217"/>
      <c r="K455" s="217"/>
    </row>
    <row r="456" ht="13.5" customHeight="1">
      <c r="A456" s="217"/>
      <c r="B456" s="217"/>
      <c r="C456" s="217"/>
      <c r="D456" s="217"/>
      <c r="E456" s="217"/>
      <c r="F456" s="217"/>
      <c r="G456" s="217"/>
      <c r="H456" s="217"/>
      <c r="I456" s="217"/>
      <c r="J456" s="217"/>
      <c r="K456" s="217"/>
    </row>
    <row r="457" ht="13.5" customHeight="1">
      <c r="A457" s="217"/>
      <c r="B457" s="217"/>
      <c r="C457" s="217"/>
      <c r="D457" s="217"/>
      <c r="E457" s="217"/>
      <c r="F457" s="217"/>
      <c r="G457" s="217"/>
      <c r="H457" s="217"/>
      <c r="I457" s="217"/>
      <c r="J457" s="217"/>
      <c r="K457" s="217"/>
    </row>
    <row r="458" ht="13.5" customHeight="1">
      <c r="A458" s="217"/>
      <c r="B458" s="217"/>
      <c r="C458" s="217"/>
      <c r="D458" s="217"/>
      <c r="E458" s="217"/>
      <c r="F458" s="217"/>
      <c r="G458" s="217"/>
      <c r="H458" s="217"/>
      <c r="I458" s="217"/>
      <c r="J458" s="217"/>
      <c r="K458" s="217"/>
    </row>
    <row r="459" ht="13.5" customHeight="1">
      <c r="A459" s="217"/>
      <c r="B459" s="217"/>
      <c r="C459" s="217"/>
      <c r="D459" s="217"/>
      <c r="E459" s="217"/>
      <c r="F459" s="217"/>
      <c r="G459" s="217"/>
      <c r="H459" s="217"/>
      <c r="I459" s="217"/>
      <c r="J459" s="217"/>
      <c r="K459" s="217"/>
    </row>
    <row r="460" ht="13.5" customHeight="1">
      <c r="A460" s="217"/>
      <c r="B460" s="217"/>
      <c r="C460" s="217"/>
      <c r="D460" s="217"/>
      <c r="E460" s="217"/>
      <c r="F460" s="217"/>
      <c r="G460" s="217"/>
      <c r="H460" s="217"/>
      <c r="I460" s="217"/>
      <c r="J460" s="217"/>
      <c r="K460" s="217"/>
    </row>
    <row r="461" ht="13.5" customHeight="1">
      <c r="A461" s="217"/>
      <c r="B461" s="217"/>
      <c r="C461" s="217"/>
      <c r="D461" s="217"/>
      <c r="E461" s="217"/>
      <c r="F461" s="217"/>
      <c r="G461" s="217"/>
      <c r="H461" s="217"/>
      <c r="I461" s="217"/>
      <c r="J461" s="217"/>
      <c r="K461" s="217"/>
    </row>
    <row r="462" ht="13.5" customHeight="1">
      <c r="A462" s="217"/>
      <c r="B462" s="217"/>
      <c r="C462" s="217"/>
      <c r="D462" s="217"/>
      <c r="E462" s="217"/>
      <c r="F462" s="217"/>
      <c r="G462" s="217"/>
      <c r="H462" s="217"/>
      <c r="I462" s="217"/>
      <c r="J462" s="217"/>
      <c r="K462" s="217"/>
    </row>
    <row r="463" ht="13.5" customHeight="1">
      <c r="A463" s="217"/>
      <c r="B463" s="217"/>
      <c r="C463" s="217"/>
      <c r="D463" s="217"/>
      <c r="E463" s="217"/>
      <c r="F463" s="217"/>
      <c r="G463" s="217"/>
      <c r="H463" s="217"/>
      <c r="I463" s="217"/>
      <c r="J463" s="217"/>
      <c r="K463" s="217"/>
    </row>
    <row r="464" ht="13.5" customHeight="1">
      <c r="A464" s="217"/>
      <c r="B464" s="217"/>
      <c r="C464" s="217"/>
      <c r="D464" s="217"/>
      <c r="E464" s="217"/>
      <c r="F464" s="217"/>
      <c r="G464" s="217"/>
      <c r="H464" s="217"/>
      <c r="I464" s="217"/>
      <c r="J464" s="217"/>
      <c r="K464" s="217"/>
    </row>
    <row r="465" ht="13.5" customHeight="1">
      <c r="A465" s="217"/>
      <c r="B465" s="217"/>
      <c r="C465" s="217"/>
      <c r="D465" s="217"/>
      <c r="E465" s="217"/>
      <c r="F465" s="217"/>
      <c r="G465" s="217"/>
      <c r="H465" s="217"/>
      <c r="I465" s="217"/>
      <c r="J465" s="217"/>
      <c r="K465" s="217"/>
    </row>
    <row r="466" ht="13.5" customHeight="1">
      <c r="A466" s="217"/>
      <c r="B466" s="217"/>
      <c r="C466" s="217"/>
      <c r="D466" s="217"/>
      <c r="E466" s="217"/>
      <c r="F466" s="217"/>
      <c r="G466" s="217"/>
      <c r="H466" s="217"/>
      <c r="I466" s="217"/>
      <c r="J466" s="217"/>
      <c r="K466" s="217"/>
    </row>
    <row r="467" ht="13.5" customHeight="1">
      <c r="A467" s="217"/>
      <c r="B467" s="217"/>
      <c r="C467" s="217"/>
      <c r="D467" s="217"/>
      <c r="E467" s="217"/>
      <c r="F467" s="217"/>
      <c r="G467" s="217"/>
      <c r="H467" s="217"/>
      <c r="I467" s="217"/>
      <c r="J467" s="217"/>
      <c r="K467" s="217"/>
    </row>
    <row r="468" ht="13.5" customHeight="1">
      <c r="A468" s="217"/>
      <c r="B468" s="217"/>
      <c r="C468" s="217"/>
      <c r="D468" s="217"/>
      <c r="E468" s="217"/>
      <c r="F468" s="217"/>
      <c r="G468" s="217"/>
      <c r="H468" s="217"/>
      <c r="I468" s="217"/>
      <c r="J468" s="217"/>
      <c r="K468" s="217"/>
    </row>
    <row r="469" ht="13.5" customHeight="1">
      <c r="A469" s="217"/>
      <c r="B469" s="217"/>
      <c r="C469" s="217"/>
      <c r="D469" s="217"/>
      <c r="E469" s="217"/>
      <c r="F469" s="217"/>
      <c r="G469" s="217"/>
      <c r="H469" s="217"/>
      <c r="I469" s="217"/>
      <c r="J469" s="217"/>
      <c r="K469" s="217"/>
    </row>
    <row r="470" ht="13.5" customHeight="1">
      <c r="A470" s="217"/>
      <c r="B470" s="217"/>
      <c r="C470" s="217"/>
      <c r="D470" s="217"/>
      <c r="E470" s="217"/>
      <c r="F470" s="217"/>
      <c r="G470" s="217"/>
      <c r="H470" s="217"/>
      <c r="I470" s="217"/>
      <c r="J470" s="217"/>
      <c r="K470" s="217"/>
    </row>
    <row r="471" ht="13.5" customHeight="1">
      <c r="A471" s="217"/>
      <c r="B471" s="217"/>
      <c r="C471" s="217"/>
      <c r="D471" s="217"/>
      <c r="E471" s="217"/>
      <c r="F471" s="217"/>
      <c r="G471" s="217"/>
      <c r="H471" s="217"/>
      <c r="I471" s="217"/>
      <c r="J471" s="217"/>
      <c r="K471" s="217"/>
    </row>
    <row r="472" ht="13.5" customHeight="1">
      <c r="A472" s="217"/>
      <c r="B472" s="217"/>
      <c r="C472" s="217"/>
      <c r="D472" s="217"/>
      <c r="E472" s="217"/>
      <c r="F472" s="217"/>
      <c r="G472" s="217"/>
      <c r="H472" s="217"/>
      <c r="I472" s="217"/>
      <c r="J472" s="217"/>
      <c r="K472" s="217"/>
    </row>
    <row r="473" ht="13.5" customHeight="1">
      <c r="A473" s="217"/>
      <c r="B473" s="217"/>
      <c r="C473" s="217"/>
      <c r="D473" s="217"/>
      <c r="E473" s="217"/>
      <c r="F473" s="217"/>
      <c r="G473" s="217"/>
      <c r="H473" s="217"/>
      <c r="I473" s="217"/>
      <c r="J473" s="217"/>
      <c r="K473" s="217"/>
    </row>
    <row r="474" ht="13.5" customHeight="1">
      <c r="A474" s="217"/>
      <c r="B474" s="217"/>
      <c r="C474" s="217"/>
      <c r="D474" s="217"/>
      <c r="E474" s="217"/>
      <c r="F474" s="217"/>
      <c r="G474" s="217"/>
      <c r="H474" s="217"/>
      <c r="I474" s="217"/>
      <c r="J474" s="217"/>
      <c r="K474" s="217"/>
    </row>
    <row r="475" ht="13.5" customHeight="1">
      <c r="A475" s="217"/>
      <c r="B475" s="217"/>
      <c r="C475" s="217"/>
      <c r="D475" s="217"/>
      <c r="E475" s="217"/>
      <c r="F475" s="217"/>
      <c r="G475" s="217"/>
      <c r="H475" s="217"/>
      <c r="I475" s="217"/>
      <c r="J475" s="217"/>
      <c r="K475" s="217"/>
    </row>
    <row r="476" ht="13.5" customHeight="1">
      <c r="A476" s="217"/>
      <c r="B476" s="217"/>
      <c r="C476" s="217"/>
      <c r="D476" s="217"/>
      <c r="E476" s="217"/>
      <c r="F476" s="217"/>
      <c r="G476" s="217"/>
      <c r="H476" s="217"/>
      <c r="I476" s="217"/>
      <c r="J476" s="217"/>
      <c r="K476" s="217"/>
    </row>
    <row r="477" ht="13.5" customHeight="1">
      <c r="A477" s="217"/>
      <c r="B477" s="217"/>
      <c r="C477" s="217"/>
      <c r="D477" s="217"/>
      <c r="E477" s="217"/>
      <c r="F477" s="217"/>
      <c r="G477" s="217"/>
      <c r="H477" s="217"/>
      <c r="I477" s="217"/>
      <c r="J477" s="217"/>
      <c r="K477" s="217"/>
    </row>
    <row r="478" ht="13.5" customHeight="1">
      <c r="A478" s="217"/>
      <c r="B478" s="217"/>
      <c r="C478" s="217"/>
      <c r="D478" s="217"/>
      <c r="E478" s="217"/>
      <c r="F478" s="217"/>
      <c r="G478" s="217"/>
      <c r="H478" s="217"/>
      <c r="I478" s="217"/>
      <c r="J478" s="217"/>
      <c r="K478" s="217"/>
    </row>
    <row r="479" ht="13.5" customHeight="1">
      <c r="A479" s="217"/>
      <c r="B479" s="217"/>
      <c r="C479" s="217"/>
      <c r="D479" s="217"/>
      <c r="E479" s="217"/>
      <c r="F479" s="217"/>
      <c r="G479" s="217"/>
      <c r="H479" s="217"/>
      <c r="I479" s="217"/>
      <c r="J479" s="217"/>
      <c r="K479" s="217"/>
    </row>
    <row r="480" ht="13.5" customHeight="1">
      <c r="A480" s="217"/>
      <c r="B480" s="217"/>
      <c r="C480" s="217"/>
      <c r="D480" s="217"/>
      <c r="E480" s="217"/>
      <c r="F480" s="217"/>
      <c r="G480" s="217"/>
      <c r="H480" s="217"/>
      <c r="I480" s="217"/>
      <c r="J480" s="217"/>
      <c r="K480" s="217"/>
    </row>
    <row r="481" ht="13.5" customHeight="1">
      <c r="A481" s="217"/>
      <c r="B481" s="217"/>
      <c r="C481" s="217"/>
      <c r="D481" s="217"/>
      <c r="E481" s="217"/>
      <c r="F481" s="217"/>
      <c r="G481" s="217"/>
      <c r="H481" s="217"/>
      <c r="I481" s="217"/>
      <c r="J481" s="217"/>
      <c r="K481" s="217"/>
    </row>
    <row r="482" ht="13.5" customHeight="1">
      <c r="A482" s="217"/>
      <c r="B482" s="217"/>
      <c r="C482" s="217"/>
      <c r="D482" s="217"/>
      <c r="E482" s="217"/>
      <c r="F482" s="217"/>
      <c r="G482" s="217"/>
      <c r="H482" s="217"/>
      <c r="I482" s="217"/>
      <c r="J482" s="217"/>
      <c r="K482" s="217"/>
    </row>
    <row r="483" ht="13.5" customHeight="1">
      <c r="A483" s="217"/>
      <c r="B483" s="217"/>
      <c r="C483" s="217"/>
      <c r="D483" s="217"/>
      <c r="E483" s="217"/>
      <c r="F483" s="217"/>
      <c r="G483" s="217"/>
      <c r="H483" s="217"/>
      <c r="I483" s="217"/>
      <c r="J483" s="217"/>
      <c r="K483" s="217"/>
    </row>
    <row r="484" ht="13.5" customHeight="1">
      <c r="A484" s="217"/>
      <c r="B484" s="217"/>
      <c r="C484" s="217"/>
      <c r="D484" s="217"/>
      <c r="E484" s="217"/>
      <c r="F484" s="217"/>
      <c r="G484" s="217"/>
      <c r="H484" s="217"/>
      <c r="I484" s="217"/>
      <c r="J484" s="217"/>
      <c r="K484" s="217"/>
    </row>
    <row r="485" ht="13.5" customHeight="1">
      <c r="A485" s="217"/>
      <c r="B485" s="217"/>
      <c r="C485" s="217"/>
      <c r="D485" s="217"/>
      <c r="E485" s="217"/>
      <c r="F485" s="217"/>
      <c r="G485" s="217"/>
      <c r="H485" s="217"/>
      <c r="I485" s="217"/>
      <c r="J485" s="217"/>
      <c r="K485" s="217"/>
    </row>
    <row r="486" ht="13.5" customHeight="1">
      <c r="A486" s="217"/>
      <c r="B486" s="217"/>
      <c r="C486" s="217"/>
      <c r="D486" s="217"/>
      <c r="E486" s="217"/>
      <c r="F486" s="217"/>
      <c r="G486" s="217"/>
      <c r="H486" s="217"/>
      <c r="I486" s="217"/>
      <c r="J486" s="217"/>
      <c r="K486" s="217"/>
    </row>
    <row r="487" ht="13.5" customHeight="1">
      <c r="A487" s="217"/>
      <c r="B487" s="217"/>
      <c r="C487" s="217"/>
      <c r="D487" s="217"/>
      <c r="E487" s="217"/>
      <c r="F487" s="217"/>
      <c r="G487" s="217"/>
      <c r="H487" s="217"/>
      <c r="I487" s="217"/>
      <c r="J487" s="217"/>
      <c r="K487" s="217"/>
    </row>
    <row r="488" ht="13.5" customHeight="1">
      <c r="A488" s="217"/>
      <c r="B488" s="217"/>
      <c r="C488" s="217"/>
      <c r="D488" s="217"/>
      <c r="E488" s="217"/>
      <c r="F488" s="217"/>
      <c r="G488" s="217"/>
      <c r="H488" s="217"/>
      <c r="I488" s="217"/>
      <c r="J488" s="217"/>
      <c r="K488" s="217"/>
    </row>
    <row r="489" ht="13.5" customHeight="1">
      <c r="A489" s="217"/>
      <c r="B489" s="217"/>
      <c r="C489" s="217"/>
      <c r="D489" s="217"/>
      <c r="E489" s="217"/>
      <c r="F489" s="217"/>
      <c r="G489" s="217"/>
      <c r="H489" s="217"/>
      <c r="I489" s="217"/>
      <c r="J489" s="217"/>
      <c r="K489" s="217"/>
    </row>
    <row r="490" ht="13.5" customHeight="1">
      <c r="A490" s="217"/>
      <c r="B490" s="217"/>
      <c r="C490" s="217"/>
      <c r="D490" s="217"/>
      <c r="E490" s="217"/>
      <c r="F490" s="217"/>
      <c r="G490" s="217"/>
      <c r="H490" s="217"/>
      <c r="I490" s="217"/>
      <c r="J490" s="217"/>
      <c r="K490" s="217"/>
    </row>
    <row r="491" ht="13.5" customHeight="1">
      <c r="A491" s="217"/>
      <c r="B491" s="217"/>
      <c r="C491" s="217"/>
      <c r="D491" s="217"/>
      <c r="E491" s="217"/>
      <c r="F491" s="217"/>
      <c r="G491" s="217"/>
      <c r="H491" s="217"/>
      <c r="I491" s="217"/>
      <c r="J491" s="217"/>
      <c r="K491" s="217"/>
    </row>
    <row r="492" ht="13.5" customHeight="1">
      <c r="A492" s="217"/>
      <c r="B492" s="217"/>
      <c r="C492" s="217"/>
      <c r="D492" s="217"/>
      <c r="E492" s="217"/>
      <c r="F492" s="217"/>
      <c r="G492" s="217"/>
      <c r="H492" s="217"/>
      <c r="I492" s="217"/>
      <c r="J492" s="217"/>
      <c r="K492" s="217"/>
    </row>
    <row r="493" ht="13.5" customHeight="1">
      <c r="A493" s="217"/>
      <c r="B493" s="217"/>
      <c r="C493" s="217"/>
      <c r="D493" s="217"/>
      <c r="E493" s="217"/>
      <c r="F493" s="217"/>
      <c r="G493" s="217"/>
      <c r="H493" s="217"/>
      <c r="I493" s="217"/>
      <c r="J493" s="217"/>
      <c r="K493" s="217"/>
    </row>
    <row r="494" ht="13.5" customHeight="1">
      <c r="A494" s="217"/>
      <c r="B494" s="217"/>
      <c r="C494" s="217"/>
      <c r="D494" s="217"/>
      <c r="E494" s="217"/>
      <c r="F494" s="217"/>
      <c r="G494" s="217"/>
      <c r="H494" s="217"/>
      <c r="I494" s="217"/>
      <c r="J494" s="217"/>
      <c r="K494" s="217"/>
    </row>
    <row r="495" ht="13.5" customHeight="1">
      <c r="A495" s="217"/>
      <c r="B495" s="217"/>
      <c r="C495" s="217"/>
      <c r="D495" s="217"/>
      <c r="E495" s="217"/>
      <c r="F495" s="217"/>
      <c r="G495" s="217"/>
      <c r="H495" s="217"/>
      <c r="I495" s="217"/>
      <c r="J495" s="217"/>
      <c r="K495" s="217"/>
    </row>
    <row r="496" ht="13.5" customHeight="1">
      <c r="A496" s="217"/>
      <c r="B496" s="217"/>
      <c r="C496" s="217"/>
      <c r="D496" s="217"/>
      <c r="E496" s="217"/>
      <c r="F496" s="217"/>
      <c r="G496" s="217"/>
      <c r="H496" s="217"/>
      <c r="I496" s="217"/>
      <c r="J496" s="217"/>
      <c r="K496" s="217"/>
    </row>
    <row r="497" ht="13.5" customHeight="1">
      <c r="A497" s="217"/>
      <c r="B497" s="217"/>
      <c r="C497" s="217"/>
      <c r="D497" s="217"/>
      <c r="E497" s="217"/>
      <c r="F497" s="217"/>
      <c r="G497" s="217"/>
      <c r="H497" s="217"/>
      <c r="I497" s="217"/>
      <c r="J497" s="217"/>
      <c r="K497" s="217"/>
    </row>
    <row r="498" ht="13.5" customHeight="1">
      <c r="A498" s="217"/>
      <c r="B498" s="217"/>
      <c r="C498" s="217"/>
      <c r="D498" s="217"/>
      <c r="E498" s="217"/>
      <c r="F498" s="217"/>
      <c r="G498" s="217"/>
      <c r="H498" s="217"/>
      <c r="I498" s="217"/>
      <c r="J498" s="217"/>
      <c r="K498" s="217"/>
    </row>
    <row r="499" ht="13.5" customHeight="1">
      <c r="A499" s="217"/>
      <c r="B499" s="217"/>
      <c r="C499" s="217"/>
      <c r="D499" s="217"/>
      <c r="E499" s="217"/>
      <c r="F499" s="217"/>
      <c r="G499" s="217"/>
      <c r="H499" s="217"/>
      <c r="I499" s="217"/>
      <c r="J499" s="217"/>
      <c r="K499" s="217"/>
    </row>
    <row r="500" ht="13.5" customHeight="1">
      <c r="A500" s="217"/>
      <c r="B500" s="217"/>
      <c r="C500" s="217"/>
      <c r="D500" s="217"/>
      <c r="E500" s="217"/>
      <c r="F500" s="217"/>
      <c r="G500" s="217"/>
      <c r="H500" s="217"/>
      <c r="I500" s="217"/>
      <c r="J500" s="217"/>
      <c r="K500" s="217"/>
    </row>
    <row r="501" ht="13.5" customHeight="1">
      <c r="A501" s="217"/>
      <c r="B501" s="217"/>
      <c r="C501" s="217"/>
      <c r="D501" s="217"/>
      <c r="E501" s="217"/>
      <c r="F501" s="217"/>
      <c r="G501" s="217"/>
      <c r="H501" s="217"/>
      <c r="I501" s="217"/>
      <c r="J501" s="217"/>
      <c r="K501" s="217"/>
    </row>
    <row r="502" ht="13.5" customHeight="1">
      <c r="A502" s="217"/>
      <c r="B502" s="217"/>
      <c r="C502" s="217"/>
      <c r="D502" s="217"/>
      <c r="E502" s="217"/>
      <c r="F502" s="217"/>
      <c r="G502" s="217"/>
      <c r="H502" s="217"/>
      <c r="I502" s="217"/>
      <c r="J502" s="217"/>
      <c r="K502" s="217"/>
    </row>
    <row r="503" ht="13.5" customHeight="1">
      <c r="A503" s="217"/>
      <c r="B503" s="217"/>
      <c r="C503" s="217"/>
      <c r="D503" s="217"/>
      <c r="E503" s="217"/>
      <c r="F503" s="217"/>
      <c r="G503" s="217"/>
      <c r="H503" s="217"/>
      <c r="I503" s="217"/>
      <c r="J503" s="217"/>
      <c r="K503" s="217"/>
    </row>
    <row r="504" ht="13.5" customHeight="1">
      <c r="A504" s="217"/>
      <c r="B504" s="217"/>
      <c r="C504" s="217"/>
      <c r="D504" s="217"/>
      <c r="E504" s="217"/>
      <c r="F504" s="217"/>
      <c r="G504" s="217"/>
      <c r="H504" s="217"/>
      <c r="I504" s="217"/>
      <c r="J504" s="217"/>
      <c r="K504" s="217"/>
    </row>
    <row r="505" ht="13.5" customHeight="1">
      <c r="A505" s="217"/>
      <c r="B505" s="217"/>
      <c r="C505" s="217"/>
      <c r="D505" s="217"/>
      <c r="E505" s="217"/>
      <c r="F505" s="217"/>
      <c r="G505" s="217"/>
      <c r="H505" s="217"/>
      <c r="I505" s="217"/>
      <c r="J505" s="217"/>
      <c r="K505" s="217"/>
    </row>
    <row r="506" ht="13.5" customHeight="1">
      <c r="A506" s="217"/>
      <c r="B506" s="217"/>
      <c r="C506" s="217"/>
      <c r="D506" s="217"/>
      <c r="E506" s="217"/>
      <c r="F506" s="217"/>
      <c r="G506" s="217"/>
      <c r="H506" s="217"/>
      <c r="I506" s="217"/>
      <c r="J506" s="217"/>
      <c r="K506" s="217"/>
    </row>
    <row r="507" ht="13.5" customHeight="1">
      <c r="A507" s="217"/>
      <c r="B507" s="217"/>
      <c r="C507" s="217"/>
      <c r="D507" s="217"/>
      <c r="E507" s="217"/>
      <c r="F507" s="217"/>
      <c r="G507" s="217"/>
      <c r="H507" s="217"/>
      <c r="I507" s="217"/>
      <c r="J507" s="217"/>
      <c r="K507" s="217"/>
    </row>
    <row r="508" ht="13.5" customHeight="1">
      <c r="A508" s="217"/>
      <c r="B508" s="217"/>
      <c r="C508" s="217"/>
      <c r="D508" s="217"/>
      <c r="E508" s="217"/>
      <c r="F508" s="217"/>
      <c r="G508" s="217"/>
      <c r="H508" s="217"/>
      <c r="I508" s="217"/>
      <c r="J508" s="217"/>
      <c r="K508" s="217"/>
    </row>
    <row r="509" ht="13.5" customHeight="1">
      <c r="A509" s="217"/>
      <c r="B509" s="217"/>
      <c r="C509" s="217"/>
      <c r="D509" s="217"/>
      <c r="E509" s="217"/>
      <c r="F509" s="217"/>
      <c r="G509" s="217"/>
      <c r="H509" s="217"/>
      <c r="I509" s="217"/>
      <c r="J509" s="217"/>
      <c r="K509" s="217"/>
    </row>
    <row r="510" ht="13.5" customHeight="1">
      <c r="A510" s="217"/>
      <c r="B510" s="217"/>
      <c r="C510" s="217"/>
      <c r="D510" s="217"/>
      <c r="E510" s="217"/>
      <c r="F510" s="217"/>
      <c r="G510" s="217"/>
      <c r="H510" s="217"/>
      <c r="I510" s="217"/>
      <c r="J510" s="217"/>
      <c r="K510" s="217"/>
    </row>
    <row r="511" ht="13.5" customHeight="1">
      <c r="A511" s="217"/>
      <c r="B511" s="217"/>
      <c r="C511" s="217"/>
      <c r="D511" s="217"/>
      <c r="E511" s="217"/>
      <c r="F511" s="217"/>
      <c r="G511" s="217"/>
      <c r="H511" s="217"/>
      <c r="I511" s="217"/>
      <c r="J511" s="217"/>
      <c r="K511" s="217"/>
    </row>
    <row r="512" ht="13.5" customHeight="1">
      <c r="A512" s="217"/>
      <c r="B512" s="217"/>
      <c r="C512" s="217"/>
      <c r="D512" s="217"/>
      <c r="E512" s="217"/>
      <c r="F512" s="217"/>
      <c r="G512" s="217"/>
      <c r="H512" s="217"/>
      <c r="I512" s="217"/>
      <c r="J512" s="217"/>
      <c r="K512" s="217"/>
    </row>
    <row r="513" ht="13.5" customHeight="1">
      <c r="A513" s="217"/>
      <c r="B513" s="217"/>
      <c r="C513" s="217"/>
      <c r="D513" s="217"/>
      <c r="E513" s="217"/>
      <c r="F513" s="217"/>
      <c r="G513" s="217"/>
      <c r="H513" s="217"/>
      <c r="I513" s="217"/>
      <c r="J513" s="217"/>
      <c r="K513" s="217"/>
    </row>
    <row r="514" ht="13.5" customHeight="1">
      <c r="A514" s="217"/>
      <c r="B514" s="217"/>
      <c r="C514" s="217"/>
      <c r="D514" s="217"/>
      <c r="E514" s="217"/>
      <c r="F514" s="217"/>
      <c r="G514" s="217"/>
      <c r="H514" s="217"/>
      <c r="I514" s="217"/>
      <c r="J514" s="217"/>
      <c r="K514" s="217"/>
    </row>
    <row r="515" ht="13.5" customHeight="1">
      <c r="A515" s="217"/>
      <c r="B515" s="217"/>
      <c r="C515" s="217"/>
      <c r="D515" s="217"/>
      <c r="E515" s="217"/>
      <c r="F515" s="217"/>
      <c r="G515" s="217"/>
      <c r="H515" s="217"/>
      <c r="I515" s="217"/>
      <c r="J515" s="217"/>
      <c r="K515" s="217"/>
    </row>
    <row r="516" ht="13.5" customHeight="1">
      <c r="A516" s="217"/>
      <c r="B516" s="217"/>
      <c r="C516" s="217"/>
      <c r="D516" s="217"/>
      <c r="E516" s="217"/>
      <c r="F516" s="217"/>
      <c r="G516" s="217"/>
      <c r="H516" s="217"/>
      <c r="I516" s="217"/>
      <c r="J516" s="217"/>
      <c r="K516" s="217"/>
    </row>
    <row r="517" ht="13.5" customHeight="1">
      <c r="A517" s="217"/>
      <c r="B517" s="217"/>
      <c r="C517" s="217"/>
      <c r="D517" s="217"/>
      <c r="E517" s="217"/>
      <c r="F517" s="217"/>
      <c r="G517" s="217"/>
      <c r="H517" s="217"/>
      <c r="I517" s="217"/>
      <c r="J517" s="217"/>
      <c r="K517" s="217"/>
    </row>
    <row r="518" ht="13.5" customHeight="1">
      <c r="A518" s="217"/>
      <c r="B518" s="217"/>
      <c r="C518" s="217"/>
      <c r="D518" s="217"/>
      <c r="E518" s="217"/>
      <c r="F518" s="217"/>
      <c r="G518" s="217"/>
      <c r="H518" s="217"/>
      <c r="I518" s="217"/>
      <c r="J518" s="217"/>
      <c r="K518" s="217"/>
    </row>
    <row r="519" ht="13.5" customHeight="1">
      <c r="A519" s="217"/>
      <c r="B519" s="217"/>
      <c r="C519" s="217"/>
      <c r="D519" s="217"/>
      <c r="E519" s="217"/>
      <c r="F519" s="217"/>
      <c r="G519" s="217"/>
      <c r="H519" s="217"/>
      <c r="I519" s="217"/>
      <c r="J519" s="217"/>
      <c r="K519" s="217"/>
    </row>
    <row r="520" ht="13.5" customHeight="1">
      <c r="A520" s="217"/>
      <c r="B520" s="217"/>
      <c r="C520" s="217"/>
      <c r="D520" s="217"/>
      <c r="E520" s="217"/>
      <c r="F520" s="217"/>
      <c r="G520" s="217"/>
      <c r="H520" s="217"/>
      <c r="I520" s="217"/>
      <c r="J520" s="217"/>
      <c r="K520" s="217"/>
    </row>
    <row r="521" ht="13.5" customHeight="1">
      <c r="A521" s="217"/>
      <c r="B521" s="217"/>
      <c r="C521" s="217"/>
      <c r="D521" s="217"/>
      <c r="E521" s="217"/>
      <c r="F521" s="217"/>
      <c r="G521" s="217"/>
      <c r="H521" s="217"/>
      <c r="I521" s="217"/>
      <c r="J521" s="217"/>
      <c r="K521" s="217"/>
    </row>
    <row r="522" ht="13.5" customHeight="1">
      <c r="A522" s="217"/>
      <c r="B522" s="217"/>
      <c r="C522" s="217"/>
      <c r="D522" s="217"/>
      <c r="E522" s="217"/>
      <c r="F522" s="217"/>
      <c r="G522" s="217"/>
      <c r="H522" s="217"/>
      <c r="I522" s="217"/>
      <c r="J522" s="217"/>
      <c r="K522" s="217"/>
    </row>
    <row r="523" ht="13.5" customHeight="1">
      <c r="A523" s="217"/>
      <c r="B523" s="217"/>
      <c r="C523" s="217"/>
      <c r="D523" s="217"/>
      <c r="E523" s="217"/>
      <c r="F523" s="217"/>
      <c r="G523" s="217"/>
      <c r="H523" s="217"/>
      <c r="I523" s="217"/>
      <c r="J523" s="217"/>
      <c r="K523" s="217"/>
    </row>
    <row r="524" ht="13.5" customHeight="1">
      <c r="A524" s="217"/>
      <c r="B524" s="217"/>
      <c r="C524" s="217"/>
      <c r="D524" s="217"/>
      <c r="E524" s="217"/>
      <c r="F524" s="217"/>
      <c r="G524" s="217"/>
      <c r="H524" s="217"/>
      <c r="I524" s="217"/>
      <c r="J524" s="217"/>
      <c r="K524" s="217"/>
    </row>
    <row r="525" ht="13.5" customHeight="1">
      <c r="A525" s="217"/>
      <c r="B525" s="217"/>
      <c r="C525" s="217"/>
      <c r="D525" s="217"/>
      <c r="E525" s="217"/>
      <c r="F525" s="217"/>
      <c r="G525" s="217"/>
      <c r="H525" s="217"/>
      <c r="I525" s="217"/>
      <c r="J525" s="217"/>
      <c r="K525" s="217"/>
    </row>
    <row r="526" ht="13.5" customHeight="1">
      <c r="A526" s="217"/>
      <c r="B526" s="217"/>
      <c r="C526" s="217"/>
      <c r="D526" s="217"/>
      <c r="E526" s="217"/>
      <c r="F526" s="217"/>
      <c r="G526" s="217"/>
      <c r="H526" s="217"/>
      <c r="I526" s="217"/>
      <c r="J526" s="217"/>
      <c r="K526" s="217"/>
    </row>
    <row r="527" ht="13.5" customHeight="1">
      <c r="A527" s="217"/>
      <c r="B527" s="217"/>
      <c r="C527" s="217"/>
      <c r="D527" s="217"/>
      <c r="E527" s="217"/>
      <c r="F527" s="217"/>
      <c r="G527" s="217"/>
      <c r="H527" s="217"/>
      <c r="I527" s="217"/>
      <c r="J527" s="217"/>
      <c r="K527" s="217"/>
    </row>
    <row r="528" ht="13.5" customHeight="1">
      <c r="A528" s="217"/>
      <c r="B528" s="217"/>
      <c r="C528" s="217"/>
      <c r="D528" s="217"/>
      <c r="E528" s="217"/>
      <c r="F528" s="217"/>
      <c r="G528" s="217"/>
      <c r="H528" s="217"/>
      <c r="I528" s="217"/>
      <c r="J528" s="217"/>
      <c r="K528" s="217"/>
    </row>
    <row r="529" ht="13.5" customHeight="1">
      <c r="A529" s="217"/>
      <c r="B529" s="217"/>
      <c r="C529" s="217"/>
      <c r="D529" s="217"/>
      <c r="E529" s="217"/>
      <c r="F529" s="217"/>
      <c r="G529" s="217"/>
      <c r="H529" s="217"/>
      <c r="I529" s="217"/>
      <c r="J529" s="217"/>
      <c r="K529" s="217"/>
    </row>
    <row r="530" ht="13.5" customHeight="1">
      <c r="A530" s="217"/>
      <c r="B530" s="217"/>
      <c r="C530" s="217"/>
      <c r="D530" s="217"/>
      <c r="E530" s="217"/>
      <c r="F530" s="217"/>
      <c r="G530" s="217"/>
      <c r="H530" s="217"/>
      <c r="I530" s="217"/>
      <c r="J530" s="217"/>
      <c r="K530" s="217"/>
    </row>
    <row r="531" ht="13.5" customHeight="1">
      <c r="A531" s="217"/>
      <c r="B531" s="217"/>
      <c r="C531" s="217"/>
      <c r="D531" s="217"/>
      <c r="E531" s="217"/>
      <c r="F531" s="217"/>
      <c r="G531" s="217"/>
      <c r="H531" s="217"/>
      <c r="I531" s="217"/>
      <c r="J531" s="217"/>
      <c r="K531" s="217"/>
    </row>
    <row r="532" ht="13.5" customHeight="1">
      <c r="A532" s="217"/>
      <c r="B532" s="217"/>
      <c r="C532" s="217"/>
      <c r="D532" s="217"/>
      <c r="E532" s="217"/>
      <c r="F532" s="217"/>
      <c r="G532" s="217"/>
      <c r="H532" s="217"/>
      <c r="I532" s="217"/>
      <c r="J532" s="217"/>
      <c r="K532" s="217"/>
    </row>
    <row r="533" ht="13.5" customHeight="1">
      <c r="A533" s="217"/>
      <c r="B533" s="217"/>
      <c r="C533" s="217"/>
      <c r="D533" s="217"/>
      <c r="E533" s="217"/>
      <c r="F533" s="217"/>
      <c r="G533" s="217"/>
      <c r="H533" s="217"/>
      <c r="I533" s="217"/>
      <c r="J533" s="217"/>
      <c r="K533" s="217"/>
    </row>
    <row r="534" ht="13.5" customHeight="1">
      <c r="A534" s="217"/>
      <c r="B534" s="217"/>
      <c r="C534" s="217"/>
      <c r="D534" s="217"/>
      <c r="E534" s="217"/>
      <c r="F534" s="217"/>
      <c r="G534" s="217"/>
      <c r="H534" s="217"/>
      <c r="I534" s="217"/>
      <c r="J534" s="217"/>
      <c r="K534" s="217"/>
    </row>
    <row r="535" ht="13.5" customHeight="1">
      <c r="A535" s="217"/>
      <c r="B535" s="217"/>
      <c r="C535" s="217"/>
      <c r="D535" s="217"/>
      <c r="E535" s="217"/>
      <c r="F535" s="217"/>
      <c r="G535" s="217"/>
      <c r="H535" s="217"/>
      <c r="I535" s="217"/>
      <c r="J535" s="217"/>
      <c r="K535" s="217"/>
    </row>
    <row r="536" ht="13.5" customHeight="1">
      <c r="A536" s="217"/>
      <c r="B536" s="217"/>
      <c r="C536" s="217"/>
      <c r="D536" s="217"/>
      <c r="E536" s="217"/>
      <c r="F536" s="217"/>
      <c r="G536" s="217"/>
      <c r="H536" s="217"/>
      <c r="I536" s="217"/>
      <c r="J536" s="217"/>
      <c r="K536" s="217"/>
    </row>
    <row r="537" ht="13.5" customHeight="1">
      <c r="A537" s="217"/>
      <c r="B537" s="217"/>
      <c r="C537" s="217"/>
      <c r="D537" s="217"/>
      <c r="E537" s="217"/>
      <c r="F537" s="217"/>
      <c r="G537" s="217"/>
      <c r="H537" s="217"/>
      <c r="I537" s="217"/>
      <c r="J537" s="217"/>
      <c r="K537" s="217"/>
    </row>
    <row r="538" ht="13.5" customHeight="1">
      <c r="A538" s="217"/>
      <c r="B538" s="217"/>
      <c r="C538" s="217"/>
      <c r="D538" s="217"/>
      <c r="E538" s="217"/>
      <c r="F538" s="217"/>
      <c r="G538" s="217"/>
      <c r="H538" s="217"/>
      <c r="I538" s="217"/>
      <c r="J538" s="217"/>
      <c r="K538" s="217"/>
    </row>
    <row r="539" ht="13.5" customHeight="1">
      <c r="A539" s="217"/>
      <c r="B539" s="217"/>
      <c r="C539" s="217"/>
      <c r="D539" s="217"/>
      <c r="E539" s="217"/>
      <c r="F539" s="217"/>
      <c r="G539" s="217"/>
      <c r="H539" s="217"/>
      <c r="I539" s="217"/>
      <c r="J539" s="217"/>
      <c r="K539" s="217"/>
    </row>
    <row r="540" ht="13.5" customHeight="1">
      <c r="A540" s="217"/>
      <c r="B540" s="217"/>
      <c r="C540" s="217"/>
      <c r="D540" s="217"/>
      <c r="E540" s="217"/>
      <c r="F540" s="217"/>
      <c r="G540" s="217"/>
      <c r="H540" s="217"/>
      <c r="I540" s="217"/>
      <c r="J540" s="217"/>
      <c r="K540" s="217"/>
    </row>
    <row r="541" ht="13.5" customHeight="1">
      <c r="A541" s="217"/>
      <c r="B541" s="217"/>
      <c r="C541" s="217"/>
      <c r="D541" s="217"/>
      <c r="E541" s="217"/>
      <c r="F541" s="217"/>
      <c r="G541" s="217"/>
      <c r="H541" s="217"/>
      <c r="I541" s="217"/>
      <c r="J541" s="217"/>
      <c r="K541" s="217"/>
    </row>
    <row r="542" ht="13.5" customHeight="1">
      <c r="A542" s="217"/>
      <c r="B542" s="217"/>
      <c r="C542" s="217"/>
      <c r="D542" s="217"/>
      <c r="E542" s="217"/>
      <c r="F542" s="217"/>
      <c r="G542" s="217"/>
      <c r="H542" s="217"/>
      <c r="I542" s="217"/>
      <c r="J542" s="217"/>
      <c r="K542" s="217"/>
    </row>
    <row r="543" ht="13.5" customHeight="1">
      <c r="A543" s="217"/>
      <c r="B543" s="217"/>
      <c r="C543" s="217"/>
      <c r="D543" s="217"/>
      <c r="E543" s="217"/>
      <c r="F543" s="217"/>
      <c r="G543" s="217"/>
      <c r="H543" s="217"/>
      <c r="I543" s="217"/>
      <c r="J543" s="217"/>
      <c r="K543" s="217"/>
    </row>
    <row r="544" ht="13.5" customHeight="1">
      <c r="A544" s="217"/>
      <c r="B544" s="217"/>
      <c r="C544" s="217"/>
      <c r="D544" s="217"/>
      <c r="E544" s="217"/>
      <c r="F544" s="217"/>
      <c r="G544" s="217"/>
      <c r="H544" s="217"/>
      <c r="I544" s="217"/>
      <c r="J544" s="217"/>
      <c r="K544" s="217"/>
    </row>
    <row r="545" ht="13.5" customHeight="1">
      <c r="A545" s="217"/>
      <c r="B545" s="217"/>
      <c r="C545" s="217"/>
      <c r="D545" s="217"/>
      <c r="E545" s="217"/>
      <c r="F545" s="217"/>
      <c r="G545" s="217"/>
      <c r="H545" s="217"/>
      <c r="I545" s="217"/>
      <c r="J545" s="217"/>
      <c r="K545" s="217"/>
    </row>
    <row r="546" ht="13.5" customHeight="1">
      <c r="A546" s="217"/>
      <c r="B546" s="217"/>
      <c r="C546" s="217"/>
      <c r="D546" s="217"/>
      <c r="E546" s="217"/>
      <c r="F546" s="217"/>
      <c r="G546" s="217"/>
      <c r="H546" s="217"/>
      <c r="I546" s="217"/>
      <c r="J546" s="217"/>
      <c r="K546" s="217"/>
    </row>
    <row r="547" ht="13.5" customHeight="1">
      <c r="A547" s="217"/>
      <c r="B547" s="217"/>
      <c r="C547" s="217"/>
      <c r="D547" s="217"/>
      <c r="E547" s="217"/>
      <c r="F547" s="217"/>
      <c r="G547" s="217"/>
      <c r="H547" s="217"/>
      <c r="I547" s="217"/>
      <c r="J547" s="217"/>
      <c r="K547" s="217"/>
    </row>
    <row r="548" ht="13.5" customHeight="1">
      <c r="A548" s="217"/>
      <c r="B548" s="217"/>
      <c r="C548" s="217"/>
      <c r="D548" s="217"/>
      <c r="E548" s="217"/>
      <c r="F548" s="217"/>
      <c r="G548" s="217"/>
      <c r="H548" s="217"/>
      <c r="I548" s="217"/>
      <c r="J548" s="217"/>
      <c r="K548" s="217"/>
    </row>
    <row r="549" ht="13.5" customHeight="1">
      <c r="A549" s="217"/>
      <c r="B549" s="217"/>
      <c r="C549" s="217"/>
      <c r="D549" s="217"/>
      <c r="E549" s="217"/>
      <c r="F549" s="217"/>
      <c r="G549" s="217"/>
      <c r="H549" s="217"/>
      <c r="I549" s="217"/>
      <c r="J549" s="217"/>
      <c r="K549" s="217"/>
    </row>
    <row r="550" ht="13.5" customHeight="1">
      <c r="A550" s="217"/>
      <c r="B550" s="217"/>
      <c r="C550" s="217"/>
      <c r="D550" s="217"/>
      <c r="E550" s="217"/>
      <c r="F550" s="217"/>
      <c r="G550" s="217"/>
      <c r="H550" s="217"/>
      <c r="I550" s="217"/>
      <c r="J550" s="217"/>
      <c r="K550" s="217"/>
    </row>
    <row r="551" ht="13.5" customHeight="1">
      <c r="A551" s="217"/>
      <c r="B551" s="217"/>
      <c r="C551" s="217"/>
      <c r="D551" s="217"/>
      <c r="E551" s="217"/>
      <c r="F551" s="217"/>
      <c r="G551" s="217"/>
      <c r="H551" s="217"/>
      <c r="I551" s="217"/>
      <c r="J551" s="217"/>
      <c r="K551" s="217"/>
    </row>
    <row r="552" ht="13.5" customHeight="1">
      <c r="A552" s="217"/>
      <c r="B552" s="217"/>
      <c r="C552" s="217"/>
      <c r="D552" s="217"/>
      <c r="E552" s="217"/>
      <c r="F552" s="217"/>
      <c r="G552" s="217"/>
      <c r="H552" s="217"/>
      <c r="I552" s="217"/>
      <c r="J552" s="217"/>
      <c r="K552" s="217"/>
    </row>
    <row r="553" ht="13.5" customHeight="1">
      <c r="A553" s="217"/>
      <c r="B553" s="217"/>
      <c r="C553" s="217"/>
      <c r="D553" s="217"/>
      <c r="E553" s="217"/>
      <c r="F553" s="217"/>
      <c r="G553" s="217"/>
      <c r="H553" s="217"/>
      <c r="I553" s="217"/>
      <c r="J553" s="217"/>
      <c r="K553" s="217"/>
    </row>
    <row r="554" ht="13.5" customHeight="1">
      <c r="A554" s="217"/>
      <c r="B554" s="217"/>
      <c r="C554" s="217"/>
      <c r="D554" s="217"/>
      <c r="E554" s="217"/>
      <c r="F554" s="217"/>
      <c r="G554" s="217"/>
      <c r="H554" s="217"/>
      <c r="I554" s="217"/>
      <c r="J554" s="217"/>
      <c r="K554" s="217"/>
    </row>
    <row r="555" ht="13.5" customHeight="1">
      <c r="A555" s="217"/>
      <c r="B555" s="217"/>
      <c r="C555" s="217"/>
      <c r="D555" s="217"/>
      <c r="E555" s="217"/>
      <c r="F555" s="217"/>
      <c r="G555" s="217"/>
      <c r="H555" s="217"/>
      <c r="I555" s="217"/>
      <c r="J555" s="217"/>
      <c r="K555" s="217"/>
    </row>
    <row r="556" ht="13.5" customHeight="1">
      <c r="A556" s="217"/>
      <c r="B556" s="217"/>
      <c r="C556" s="217"/>
      <c r="D556" s="217"/>
      <c r="E556" s="217"/>
      <c r="F556" s="217"/>
      <c r="G556" s="217"/>
      <c r="H556" s="217"/>
      <c r="I556" s="217"/>
      <c r="J556" s="217"/>
      <c r="K556" s="217"/>
    </row>
    <row r="557" ht="13.5" customHeight="1">
      <c r="A557" s="217"/>
      <c r="B557" s="217"/>
      <c r="C557" s="217"/>
      <c r="D557" s="217"/>
      <c r="E557" s="217"/>
      <c r="F557" s="217"/>
      <c r="G557" s="217"/>
      <c r="H557" s="217"/>
      <c r="I557" s="217"/>
      <c r="J557" s="217"/>
      <c r="K557" s="217"/>
    </row>
    <row r="558" ht="13.5" customHeight="1">
      <c r="A558" s="217"/>
      <c r="B558" s="217"/>
      <c r="C558" s="217"/>
      <c r="D558" s="217"/>
      <c r="E558" s="217"/>
      <c r="F558" s="217"/>
      <c r="G558" s="217"/>
      <c r="H558" s="217"/>
      <c r="I558" s="217"/>
      <c r="J558" s="217"/>
      <c r="K558" s="217"/>
    </row>
    <row r="559" ht="13.5" customHeight="1">
      <c r="A559" s="217"/>
      <c r="B559" s="217"/>
      <c r="C559" s="217"/>
      <c r="D559" s="217"/>
      <c r="E559" s="217"/>
      <c r="F559" s="217"/>
      <c r="G559" s="217"/>
      <c r="H559" s="217"/>
      <c r="I559" s="217"/>
      <c r="J559" s="217"/>
      <c r="K559" s="217"/>
    </row>
    <row r="560" ht="13.5" customHeight="1">
      <c r="A560" s="217"/>
      <c r="B560" s="217"/>
      <c r="C560" s="217"/>
      <c r="D560" s="217"/>
      <c r="E560" s="217"/>
      <c r="F560" s="217"/>
      <c r="G560" s="217"/>
      <c r="H560" s="217"/>
      <c r="I560" s="217"/>
      <c r="J560" s="217"/>
      <c r="K560" s="217"/>
    </row>
    <row r="561" ht="13.5" customHeight="1">
      <c r="A561" s="217"/>
      <c r="B561" s="217"/>
      <c r="C561" s="217"/>
      <c r="D561" s="217"/>
      <c r="E561" s="217"/>
      <c r="F561" s="217"/>
      <c r="G561" s="217"/>
      <c r="H561" s="217"/>
      <c r="I561" s="217"/>
      <c r="J561" s="217"/>
      <c r="K561" s="217"/>
    </row>
    <row r="562" ht="13.5" customHeight="1">
      <c r="A562" s="217"/>
      <c r="B562" s="217"/>
      <c r="C562" s="217"/>
      <c r="D562" s="217"/>
      <c r="E562" s="217"/>
      <c r="F562" s="217"/>
      <c r="G562" s="217"/>
      <c r="H562" s="217"/>
      <c r="I562" s="217"/>
      <c r="J562" s="217"/>
      <c r="K562" s="217"/>
    </row>
    <row r="563" ht="13.5" customHeight="1">
      <c r="A563" s="217"/>
      <c r="B563" s="217"/>
      <c r="C563" s="217"/>
      <c r="D563" s="217"/>
      <c r="E563" s="217"/>
      <c r="F563" s="217"/>
      <c r="G563" s="217"/>
      <c r="H563" s="217"/>
      <c r="I563" s="217"/>
      <c r="J563" s="217"/>
      <c r="K563" s="217"/>
    </row>
    <row r="564" ht="13.5" customHeight="1">
      <c r="A564" s="217"/>
      <c r="B564" s="217"/>
      <c r="C564" s="217"/>
      <c r="D564" s="217"/>
      <c r="E564" s="217"/>
      <c r="F564" s="217"/>
      <c r="G564" s="217"/>
      <c r="H564" s="217"/>
      <c r="I564" s="217"/>
      <c r="J564" s="217"/>
      <c r="K564" s="217"/>
    </row>
    <row r="565" ht="13.5" customHeight="1">
      <c r="A565" s="217"/>
      <c r="B565" s="217"/>
      <c r="C565" s="217"/>
      <c r="D565" s="217"/>
      <c r="E565" s="217"/>
      <c r="F565" s="217"/>
      <c r="G565" s="217"/>
      <c r="H565" s="217"/>
      <c r="I565" s="217"/>
      <c r="J565" s="217"/>
      <c r="K565" s="217"/>
    </row>
    <row r="566" ht="13.5" customHeight="1">
      <c r="A566" s="217"/>
      <c r="B566" s="217"/>
      <c r="C566" s="217"/>
      <c r="D566" s="217"/>
      <c r="E566" s="217"/>
      <c r="F566" s="217"/>
      <c r="G566" s="217"/>
      <c r="H566" s="217"/>
      <c r="I566" s="217"/>
      <c r="J566" s="217"/>
      <c r="K566" s="217"/>
    </row>
    <row r="567" ht="13.5" customHeight="1">
      <c r="A567" s="217"/>
      <c r="B567" s="217"/>
      <c r="C567" s="217"/>
      <c r="D567" s="217"/>
      <c r="E567" s="217"/>
      <c r="F567" s="217"/>
      <c r="G567" s="217"/>
      <c r="H567" s="217"/>
      <c r="I567" s="217"/>
      <c r="J567" s="217"/>
      <c r="K567" s="217"/>
    </row>
    <row r="568" ht="13.5" customHeight="1">
      <c r="A568" s="217"/>
      <c r="B568" s="217"/>
      <c r="C568" s="217"/>
      <c r="D568" s="217"/>
      <c r="E568" s="217"/>
      <c r="F568" s="217"/>
      <c r="G568" s="217"/>
      <c r="H568" s="217"/>
      <c r="I568" s="217"/>
      <c r="J568" s="217"/>
      <c r="K568" s="217"/>
    </row>
    <row r="569" ht="13.5" customHeight="1">
      <c r="A569" s="217"/>
      <c r="B569" s="217"/>
      <c r="C569" s="217"/>
      <c r="D569" s="217"/>
      <c r="E569" s="217"/>
      <c r="F569" s="217"/>
      <c r="G569" s="217"/>
      <c r="H569" s="217"/>
      <c r="I569" s="217"/>
      <c r="J569" s="217"/>
      <c r="K569" s="217"/>
    </row>
    <row r="570" ht="13.5" customHeight="1">
      <c r="A570" s="217"/>
      <c r="B570" s="217"/>
      <c r="C570" s="217"/>
      <c r="D570" s="217"/>
      <c r="E570" s="217"/>
      <c r="F570" s="217"/>
      <c r="G570" s="217"/>
      <c r="H570" s="217"/>
      <c r="I570" s="217"/>
      <c r="J570" s="217"/>
      <c r="K570" s="217"/>
    </row>
    <row r="571" ht="13.5" customHeight="1">
      <c r="A571" s="217"/>
      <c r="B571" s="217"/>
      <c r="C571" s="217"/>
      <c r="D571" s="217"/>
      <c r="E571" s="217"/>
      <c r="F571" s="217"/>
      <c r="G571" s="217"/>
      <c r="H571" s="217"/>
      <c r="I571" s="217"/>
      <c r="J571" s="217"/>
      <c r="K571" s="217"/>
    </row>
    <row r="572" ht="13.5" customHeight="1">
      <c r="A572" s="217"/>
      <c r="B572" s="217"/>
      <c r="C572" s="217"/>
      <c r="D572" s="217"/>
      <c r="E572" s="217"/>
      <c r="F572" s="217"/>
      <c r="G572" s="217"/>
      <c r="H572" s="217"/>
      <c r="I572" s="217"/>
      <c r="J572" s="217"/>
      <c r="K572" s="217"/>
    </row>
    <row r="573" ht="13.5" customHeight="1">
      <c r="A573" s="217"/>
      <c r="B573" s="217"/>
      <c r="C573" s="217"/>
      <c r="D573" s="217"/>
      <c r="E573" s="217"/>
      <c r="F573" s="217"/>
      <c r="G573" s="217"/>
      <c r="H573" s="217"/>
      <c r="I573" s="217"/>
      <c r="J573" s="217"/>
      <c r="K573" s="217"/>
    </row>
    <row r="574" ht="13.5" customHeight="1">
      <c r="A574" s="217"/>
      <c r="B574" s="217"/>
      <c r="C574" s="217"/>
      <c r="D574" s="217"/>
      <c r="E574" s="217"/>
      <c r="F574" s="217"/>
      <c r="G574" s="217"/>
      <c r="H574" s="217"/>
      <c r="I574" s="217"/>
      <c r="J574" s="217"/>
      <c r="K574" s="217"/>
    </row>
    <row r="575" ht="13.5" customHeight="1">
      <c r="A575" s="217"/>
      <c r="B575" s="217"/>
      <c r="C575" s="217"/>
      <c r="D575" s="217"/>
      <c r="E575" s="217"/>
      <c r="F575" s="217"/>
      <c r="G575" s="217"/>
      <c r="H575" s="217"/>
      <c r="I575" s="217"/>
      <c r="J575" s="217"/>
      <c r="K575" s="217"/>
    </row>
    <row r="576" ht="13.5" customHeight="1">
      <c r="A576" s="217"/>
      <c r="B576" s="217"/>
      <c r="C576" s="217"/>
      <c r="D576" s="217"/>
      <c r="E576" s="217"/>
      <c r="F576" s="217"/>
      <c r="G576" s="217"/>
      <c r="H576" s="217"/>
      <c r="I576" s="217"/>
      <c r="J576" s="217"/>
      <c r="K576" s="217"/>
    </row>
    <row r="577" ht="13.5" customHeight="1">
      <c r="A577" s="217"/>
      <c r="B577" s="217"/>
      <c r="C577" s="217"/>
      <c r="D577" s="217"/>
      <c r="E577" s="217"/>
      <c r="F577" s="217"/>
      <c r="G577" s="217"/>
      <c r="H577" s="217"/>
      <c r="I577" s="217"/>
      <c r="J577" s="217"/>
      <c r="K577" s="217"/>
    </row>
    <row r="578" ht="13.5" customHeight="1">
      <c r="A578" s="217"/>
      <c r="B578" s="217"/>
      <c r="C578" s="217"/>
      <c r="D578" s="217"/>
      <c r="E578" s="217"/>
      <c r="F578" s="217"/>
      <c r="G578" s="217"/>
      <c r="H578" s="217"/>
      <c r="I578" s="217"/>
      <c r="J578" s="217"/>
      <c r="K578" s="217"/>
    </row>
    <row r="579" ht="13.5" customHeight="1">
      <c r="A579" s="217"/>
      <c r="B579" s="217"/>
      <c r="C579" s="217"/>
      <c r="D579" s="217"/>
      <c r="E579" s="217"/>
      <c r="F579" s="217"/>
      <c r="G579" s="217"/>
      <c r="H579" s="217"/>
      <c r="I579" s="217"/>
      <c r="J579" s="217"/>
      <c r="K579" s="217"/>
    </row>
    <row r="580" ht="13.5" customHeight="1">
      <c r="A580" s="217"/>
      <c r="B580" s="217"/>
      <c r="C580" s="217"/>
      <c r="D580" s="217"/>
      <c r="E580" s="217"/>
      <c r="F580" s="217"/>
      <c r="G580" s="217"/>
      <c r="H580" s="217"/>
      <c r="I580" s="217"/>
      <c r="J580" s="217"/>
      <c r="K580" s="217"/>
    </row>
    <row r="581" ht="13.5" customHeight="1">
      <c r="A581" s="217"/>
      <c r="B581" s="217"/>
      <c r="C581" s="217"/>
      <c r="D581" s="217"/>
      <c r="E581" s="217"/>
      <c r="F581" s="217"/>
      <c r="G581" s="217"/>
      <c r="H581" s="217"/>
      <c r="I581" s="217"/>
      <c r="J581" s="217"/>
      <c r="K581" s="217"/>
    </row>
    <row r="582" ht="13.5" customHeight="1">
      <c r="A582" s="217"/>
      <c r="B582" s="217"/>
      <c r="C582" s="217"/>
      <c r="D582" s="217"/>
      <c r="E582" s="217"/>
      <c r="F582" s="217"/>
      <c r="G582" s="217"/>
      <c r="H582" s="217"/>
      <c r="I582" s="217"/>
      <c r="J582" s="217"/>
      <c r="K582" s="217"/>
    </row>
    <row r="583" ht="13.5" customHeight="1">
      <c r="A583" s="217"/>
      <c r="B583" s="217"/>
      <c r="C583" s="217"/>
      <c r="D583" s="217"/>
      <c r="E583" s="217"/>
      <c r="F583" s="217"/>
      <c r="G583" s="217"/>
      <c r="H583" s="217"/>
      <c r="I583" s="217"/>
      <c r="J583" s="217"/>
      <c r="K583" s="217"/>
    </row>
    <row r="584" ht="13.5" customHeight="1">
      <c r="A584" s="217"/>
      <c r="B584" s="217"/>
      <c r="C584" s="217"/>
      <c r="D584" s="217"/>
      <c r="E584" s="217"/>
      <c r="F584" s="217"/>
      <c r="G584" s="217"/>
      <c r="H584" s="217"/>
      <c r="I584" s="217"/>
      <c r="J584" s="217"/>
      <c r="K584" s="217"/>
    </row>
    <row r="585" ht="13.5" customHeight="1">
      <c r="A585" s="217"/>
      <c r="B585" s="217"/>
      <c r="C585" s="217"/>
      <c r="D585" s="217"/>
      <c r="E585" s="217"/>
      <c r="F585" s="217"/>
      <c r="G585" s="217"/>
      <c r="H585" s="217"/>
      <c r="I585" s="217"/>
      <c r="J585" s="217"/>
      <c r="K585" s="217"/>
    </row>
    <row r="586" ht="13.5" customHeight="1">
      <c r="A586" s="217"/>
      <c r="B586" s="217"/>
      <c r="C586" s="217"/>
      <c r="D586" s="217"/>
      <c r="E586" s="217"/>
      <c r="F586" s="217"/>
      <c r="G586" s="217"/>
      <c r="H586" s="217"/>
      <c r="I586" s="217"/>
      <c r="J586" s="217"/>
      <c r="K586" s="217"/>
    </row>
    <row r="587" ht="13.5" customHeight="1">
      <c r="A587" s="217"/>
      <c r="B587" s="217"/>
      <c r="C587" s="217"/>
      <c r="D587" s="217"/>
      <c r="E587" s="217"/>
      <c r="F587" s="217"/>
      <c r="G587" s="217"/>
      <c r="H587" s="217"/>
      <c r="I587" s="217"/>
      <c r="J587" s="217"/>
      <c r="K587" s="217"/>
    </row>
    <row r="588" ht="13.5" customHeight="1">
      <c r="A588" s="217"/>
      <c r="B588" s="217"/>
      <c r="C588" s="217"/>
      <c r="D588" s="217"/>
      <c r="E588" s="217"/>
      <c r="F588" s="217"/>
      <c r="G588" s="217"/>
      <c r="H588" s="217"/>
      <c r="I588" s="217"/>
      <c r="J588" s="217"/>
      <c r="K588" s="217"/>
    </row>
    <row r="589" ht="13.5" customHeight="1">
      <c r="A589" s="217"/>
      <c r="B589" s="217"/>
      <c r="C589" s="217"/>
      <c r="D589" s="217"/>
      <c r="E589" s="217"/>
      <c r="F589" s="217"/>
      <c r="G589" s="217"/>
      <c r="H589" s="217"/>
      <c r="I589" s="217"/>
      <c r="J589" s="217"/>
      <c r="K589" s="217"/>
    </row>
    <row r="590" ht="13.5" customHeight="1">
      <c r="A590" s="217"/>
      <c r="B590" s="217"/>
      <c r="C590" s="217"/>
      <c r="D590" s="217"/>
      <c r="E590" s="217"/>
      <c r="F590" s="217"/>
      <c r="G590" s="217"/>
      <c r="H590" s="217"/>
      <c r="I590" s="217"/>
      <c r="J590" s="217"/>
      <c r="K590" s="217"/>
    </row>
    <row r="591" ht="13.5" customHeight="1">
      <c r="A591" s="217"/>
      <c r="B591" s="217"/>
      <c r="C591" s="217"/>
      <c r="D591" s="217"/>
      <c r="E591" s="217"/>
      <c r="F591" s="217"/>
      <c r="G591" s="217"/>
      <c r="H591" s="217"/>
      <c r="I591" s="217"/>
      <c r="J591" s="217"/>
      <c r="K591" s="217"/>
    </row>
    <row r="592" ht="13.5" customHeight="1">
      <c r="A592" s="217"/>
      <c r="B592" s="217"/>
      <c r="C592" s="217"/>
      <c r="D592" s="217"/>
      <c r="E592" s="217"/>
      <c r="F592" s="217"/>
      <c r="G592" s="217"/>
      <c r="H592" s="217"/>
      <c r="I592" s="217"/>
      <c r="J592" s="217"/>
      <c r="K592" s="217"/>
    </row>
    <row r="593" ht="13.5" customHeight="1">
      <c r="A593" s="217"/>
      <c r="B593" s="217"/>
      <c r="C593" s="217"/>
      <c r="D593" s="217"/>
      <c r="E593" s="217"/>
      <c r="F593" s="217"/>
      <c r="G593" s="217"/>
      <c r="H593" s="217"/>
      <c r="I593" s="217"/>
      <c r="J593" s="217"/>
      <c r="K593" s="217"/>
    </row>
    <row r="594" ht="13.5" customHeight="1">
      <c r="A594" s="217"/>
      <c r="B594" s="217"/>
      <c r="C594" s="217"/>
      <c r="D594" s="217"/>
      <c r="E594" s="217"/>
      <c r="F594" s="217"/>
      <c r="G594" s="217"/>
      <c r="H594" s="217"/>
      <c r="I594" s="217"/>
      <c r="J594" s="217"/>
      <c r="K594" s="217"/>
    </row>
    <row r="595" ht="13.5" customHeight="1">
      <c r="A595" s="217"/>
      <c r="B595" s="217"/>
      <c r="C595" s="217"/>
      <c r="D595" s="217"/>
      <c r="E595" s="217"/>
      <c r="F595" s="217"/>
      <c r="G595" s="217"/>
      <c r="H595" s="217"/>
      <c r="I595" s="217"/>
      <c r="J595" s="217"/>
      <c r="K595" s="217"/>
    </row>
    <row r="596" ht="13.5" customHeight="1">
      <c r="A596" s="217"/>
      <c r="B596" s="217"/>
      <c r="C596" s="217"/>
      <c r="D596" s="217"/>
      <c r="E596" s="217"/>
      <c r="F596" s="217"/>
      <c r="G596" s="217"/>
      <c r="H596" s="217"/>
      <c r="I596" s="217"/>
      <c r="J596" s="217"/>
      <c r="K596" s="217"/>
    </row>
    <row r="597" ht="13.5" customHeight="1">
      <c r="A597" s="217"/>
      <c r="B597" s="217"/>
      <c r="C597" s="217"/>
      <c r="D597" s="217"/>
      <c r="E597" s="217"/>
      <c r="F597" s="217"/>
      <c r="G597" s="217"/>
      <c r="H597" s="217"/>
      <c r="I597" s="217"/>
      <c r="J597" s="217"/>
      <c r="K597" s="217"/>
    </row>
    <row r="598" ht="13.5" customHeight="1">
      <c r="A598" s="217"/>
      <c r="B598" s="217"/>
      <c r="C598" s="217"/>
      <c r="D598" s="217"/>
      <c r="E598" s="217"/>
      <c r="F598" s="217"/>
      <c r="G598" s="217"/>
      <c r="H598" s="217"/>
      <c r="I598" s="217"/>
      <c r="J598" s="217"/>
      <c r="K598" s="217"/>
    </row>
    <row r="599" ht="13.5" customHeight="1">
      <c r="A599" s="217"/>
      <c r="B599" s="217"/>
      <c r="C599" s="217"/>
      <c r="D599" s="217"/>
      <c r="E599" s="217"/>
      <c r="F599" s="217"/>
      <c r="G599" s="217"/>
      <c r="H599" s="217"/>
      <c r="I599" s="217"/>
      <c r="J599" s="217"/>
      <c r="K599" s="217"/>
    </row>
    <row r="600" ht="13.5" customHeight="1">
      <c r="A600" s="217"/>
      <c r="B600" s="217"/>
      <c r="C600" s="217"/>
      <c r="D600" s="217"/>
      <c r="E600" s="217"/>
      <c r="F600" s="217"/>
      <c r="G600" s="217"/>
      <c r="H600" s="217"/>
      <c r="I600" s="217"/>
      <c r="J600" s="217"/>
      <c r="K600" s="217"/>
    </row>
    <row r="601" ht="13.5" customHeight="1">
      <c r="A601" s="217"/>
      <c r="B601" s="217"/>
      <c r="C601" s="217"/>
      <c r="D601" s="217"/>
      <c r="E601" s="217"/>
      <c r="F601" s="217"/>
      <c r="G601" s="217"/>
      <c r="H601" s="217"/>
      <c r="I601" s="217"/>
      <c r="J601" s="217"/>
      <c r="K601" s="217"/>
    </row>
    <row r="602" ht="13.5" customHeight="1">
      <c r="A602" s="217"/>
      <c r="B602" s="217"/>
      <c r="C602" s="217"/>
      <c r="D602" s="217"/>
      <c r="E602" s="217"/>
      <c r="F602" s="217"/>
      <c r="G602" s="217"/>
      <c r="H602" s="217"/>
      <c r="I602" s="217"/>
      <c r="J602" s="217"/>
      <c r="K602" s="217"/>
    </row>
    <row r="603" ht="13.5" customHeight="1">
      <c r="A603" s="217"/>
      <c r="B603" s="217"/>
      <c r="C603" s="217"/>
      <c r="D603" s="217"/>
      <c r="E603" s="217"/>
      <c r="F603" s="217"/>
      <c r="G603" s="217"/>
      <c r="H603" s="217"/>
      <c r="I603" s="217"/>
      <c r="J603" s="217"/>
      <c r="K603" s="217"/>
    </row>
    <row r="604" ht="13.5" customHeight="1">
      <c r="A604" s="217"/>
      <c r="B604" s="217"/>
      <c r="C604" s="217"/>
      <c r="D604" s="217"/>
      <c r="E604" s="217"/>
      <c r="F604" s="217"/>
      <c r="G604" s="217"/>
      <c r="H604" s="217"/>
      <c r="I604" s="217"/>
      <c r="J604" s="217"/>
      <c r="K604" s="217"/>
    </row>
    <row r="605" ht="13.5" customHeight="1">
      <c r="A605" s="217"/>
      <c r="B605" s="217"/>
      <c r="C605" s="217"/>
      <c r="D605" s="217"/>
      <c r="E605" s="217"/>
      <c r="F605" s="217"/>
      <c r="G605" s="217"/>
      <c r="H605" s="217"/>
      <c r="I605" s="217"/>
      <c r="J605" s="217"/>
      <c r="K605" s="217"/>
    </row>
    <row r="606" ht="13.5" customHeight="1">
      <c r="A606" s="217"/>
      <c r="B606" s="217"/>
      <c r="C606" s="217"/>
      <c r="D606" s="217"/>
      <c r="E606" s="217"/>
      <c r="F606" s="217"/>
      <c r="G606" s="217"/>
      <c r="H606" s="217"/>
      <c r="I606" s="217"/>
      <c r="J606" s="217"/>
      <c r="K606" s="217"/>
    </row>
    <row r="607" ht="13.5" customHeight="1">
      <c r="A607" s="217"/>
      <c r="B607" s="217"/>
      <c r="C607" s="217"/>
      <c r="D607" s="217"/>
      <c r="E607" s="217"/>
      <c r="F607" s="217"/>
      <c r="G607" s="217"/>
      <c r="H607" s="217"/>
      <c r="I607" s="217"/>
      <c r="J607" s="217"/>
      <c r="K607" s="217"/>
    </row>
    <row r="608" ht="13.5" customHeight="1">
      <c r="A608" s="217"/>
      <c r="B608" s="217"/>
      <c r="C608" s="217"/>
      <c r="D608" s="217"/>
      <c r="E608" s="217"/>
      <c r="F608" s="217"/>
      <c r="G608" s="217"/>
      <c r="H608" s="217"/>
      <c r="I608" s="217"/>
      <c r="J608" s="217"/>
      <c r="K608" s="217"/>
    </row>
    <row r="609" ht="13.5" customHeight="1">
      <c r="A609" s="217"/>
      <c r="B609" s="217"/>
      <c r="C609" s="217"/>
      <c r="D609" s="217"/>
      <c r="E609" s="217"/>
      <c r="F609" s="217"/>
      <c r="G609" s="217"/>
      <c r="H609" s="217"/>
      <c r="I609" s="217"/>
      <c r="J609" s="217"/>
      <c r="K609" s="217"/>
    </row>
    <row r="610" ht="13.5" customHeight="1">
      <c r="A610" s="217"/>
      <c r="B610" s="217"/>
      <c r="C610" s="217"/>
      <c r="D610" s="217"/>
      <c r="E610" s="217"/>
      <c r="F610" s="217"/>
      <c r="G610" s="217"/>
      <c r="H610" s="217"/>
      <c r="I610" s="217"/>
      <c r="J610" s="217"/>
      <c r="K610" s="217"/>
    </row>
    <row r="611" ht="13.5" customHeight="1">
      <c r="A611" s="217"/>
      <c r="B611" s="217"/>
      <c r="C611" s="217"/>
      <c r="D611" s="217"/>
      <c r="E611" s="217"/>
      <c r="F611" s="217"/>
      <c r="G611" s="217"/>
      <c r="H611" s="217"/>
      <c r="I611" s="217"/>
      <c r="J611" s="217"/>
      <c r="K611" s="217"/>
    </row>
    <row r="612" ht="13.5" customHeight="1">
      <c r="A612" s="217"/>
      <c r="B612" s="217"/>
      <c r="C612" s="217"/>
      <c r="D612" s="217"/>
      <c r="E612" s="217"/>
      <c r="F612" s="217"/>
      <c r="G612" s="217"/>
      <c r="H612" s="217"/>
      <c r="I612" s="217"/>
      <c r="J612" s="217"/>
      <c r="K612" s="217"/>
    </row>
    <row r="613" ht="13.5" customHeight="1">
      <c r="A613" s="217"/>
      <c r="B613" s="217"/>
      <c r="C613" s="217"/>
      <c r="D613" s="217"/>
      <c r="E613" s="217"/>
      <c r="F613" s="217"/>
      <c r="G613" s="217"/>
      <c r="H613" s="217"/>
      <c r="I613" s="217"/>
      <c r="J613" s="217"/>
      <c r="K613" s="217"/>
    </row>
    <row r="614" ht="13.5" customHeight="1">
      <c r="A614" s="217"/>
      <c r="B614" s="217"/>
      <c r="C614" s="217"/>
      <c r="D614" s="217"/>
      <c r="E614" s="217"/>
      <c r="F614" s="217"/>
      <c r="G614" s="217"/>
      <c r="H614" s="217"/>
      <c r="I614" s="217"/>
      <c r="J614" s="217"/>
      <c r="K614" s="217"/>
    </row>
    <row r="615" ht="13.5" customHeight="1">
      <c r="A615" s="217"/>
      <c r="B615" s="217"/>
      <c r="C615" s="217"/>
      <c r="D615" s="217"/>
      <c r="E615" s="217"/>
      <c r="F615" s="217"/>
      <c r="G615" s="217"/>
      <c r="H615" s="217"/>
      <c r="I615" s="217"/>
      <c r="J615" s="217"/>
      <c r="K615" s="217"/>
    </row>
    <row r="616" ht="13.5" customHeight="1">
      <c r="A616" s="217"/>
      <c r="B616" s="217"/>
      <c r="C616" s="217"/>
      <c r="D616" s="217"/>
      <c r="E616" s="217"/>
      <c r="F616" s="217"/>
      <c r="G616" s="217"/>
      <c r="H616" s="217"/>
      <c r="I616" s="217"/>
      <c r="J616" s="217"/>
      <c r="K616" s="217"/>
    </row>
    <row r="617" ht="13.5" customHeight="1">
      <c r="A617" s="217"/>
      <c r="B617" s="217"/>
      <c r="C617" s="217"/>
      <c r="D617" s="217"/>
      <c r="E617" s="217"/>
      <c r="F617" s="217"/>
      <c r="G617" s="217"/>
      <c r="H617" s="217"/>
      <c r="I617" s="217"/>
      <c r="J617" s="217"/>
      <c r="K617" s="217"/>
    </row>
    <row r="618" ht="13.5" customHeight="1">
      <c r="A618" s="217"/>
      <c r="B618" s="217"/>
      <c r="C618" s="217"/>
      <c r="D618" s="217"/>
      <c r="E618" s="217"/>
      <c r="F618" s="217"/>
      <c r="G618" s="217"/>
      <c r="H618" s="217"/>
      <c r="I618" s="217"/>
      <c r="J618" s="217"/>
      <c r="K618" s="217"/>
    </row>
    <row r="619" ht="13.5" customHeight="1">
      <c r="A619" s="217"/>
      <c r="B619" s="217"/>
      <c r="C619" s="217"/>
      <c r="D619" s="217"/>
      <c r="E619" s="217"/>
      <c r="F619" s="217"/>
      <c r="G619" s="217"/>
      <c r="H619" s="217"/>
      <c r="I619" s="217"/>
      <c r="J619" s="217"/>
      <c r="K619" s="217"/>
    </row>
    <row r="620" ht="13.5" customHeight="1">
      <c r="A620" s="217"/>
      <c r="B620" s="217"/>
      <c r="C620" s="217"/>
      <c r="D620" s="217"/>
      <c r="E620" s="217"/>
      <c r="F620" s="217"/>
      <c r="G620" s="217"/>
      <c r="H620" s="217"/>
      <c r="I620" s="217"/>
      <c r="J620" s="217"/>
      <c r="K620" s="217"/>
    </row>
    <row r="621" ht="13.5" customHeight="1">
      <c r="A621" s="217"/>
      <c r="B621" s="217"/>
      <c r="C621" s="217"/>
      <c r="D621" s="217"/>
      <c r="E621" s="217"/>
      <c r="F621" s="217"/>
      <c r="G621" s="217"/>
      <c r="H621" s="217"/>
      <c r="I621" s="217"/>
      <c r="J621" s="217"/>
      <c r="K621" s="217"/>
    </row>
    <row r="622" ht="13.5" customHeight="1">
      <c r="A622" s="217"/>
      <c r="B622" s="217"/>
      <c r="C622" s="217"/>
      <c r="D622" s="217"/>
      <c r="E622" s="217"/>
      <c r="F622" s="217"/>
      <c r="G622" s="217"/>
      <c r="H622" s="217"/>
      <c r="I622" s="217"/>
      <c r="J622" s="217"/>
      <c r="K622" s="217"/>
    </row>
    <row r="623" ht="13.5" customHeight="1">
      <c r="A623" s="217"/>
      <c r="B623" s="217"/>
      <c r="C623" s="217"/>
      <c r="D623" s="217"/>
      <c r="E623" s="217"/>
      <c r="F623" s="217"/>
      <c r="G623" s="217"/>
      <c r="H623" s="217"/>
      <c r="I623" s="217"/>
      <c r="J623" s="217"/>
      <c r="K623" s="217"/>
    </row>
    <row r="624" ht="13.5" customHeight="1">
      <c r="A624" s="217"/>
      <c r="B624" s="217"/>
      <c r="C624" s="217"/>
      <c r="D624" s="217"/>
      <c r="E624" s="217"/>
      <c r="F624" s="217"/>
      <c r="G624" s="217"/>
      <c r="H624" s="217"/>
      <c r="I624" s="217"/>
      <c r="J624" s="217"/>
      <c r="K624" s="217"/>
    </row>
    <row r="625" ht="13.5" customHeight="1">
      <c r="A625" s="217"/>
      <c r="B625" s="217"/>
      <c r="C625" s="217"/>
      <c r="D625" s="217"/>
      <c r="E625" s="217"/>
      <c r="F625" s="217"/>
      <c r="G625" s="217"/>
      <c r="H625" s="217"/>
      <c r="I625" s="217"/>
      <c r="J625" s="217"/>
      <c r="K625" s="217"/>
    </row>
    <row r="626" ht="13.5" customHeight="1">
      <c r="A626" s="217"/>
      <c r="B626" s="217"/>
      <c r="C626" s="217"/>
      <c r="D626" s="217"/>
      <c r="E626" s="217"/>
      <c r="F626" s="217"/>
      <c r="G626" s="217"/>
      <c r="H626" s="217"/>
      <c r="I626" s="217"/>
      <c r="J626" s="217"/>
      <c r="K626" s="217"/>
    </row>
    <row r="627" ht="13.5" customHeight="1">
      <c r="A627" s="217"/>
      <c r="B627" s="217"/>
      <c r="C627" s="217"/>
      <c r="D627" s="217"/>
      <c r="E627" s="217"/>
      <c r="F627" s="217"/>
      <c r="G627" s="217"/>
      <c r="H627" s="217"/>
      <c r="I627" s="217"/>
      <c r="J627" s="217"/>
      <c r="K627" s="217"/>
    </row>
    <row r="628" ht="13.5" customHeight="1">
      <c r="A628" s="217"/>
      <c r="B628" s="217"/>
      <c r="C628" s="217"/>
      <c r="D628" s="217"/>
      <c r="E628" s="217"/>
      <c r="F628" s="217"/>
      <c r="G628" s="217"/>
      <c r="H628" s="217"/>
      <c r="I628" s="217"/>
      <c r="J628" s="217"/>
      <c r="K628" s="217"/>
    </row>
    <row r="629" ht="13.5" customHeight="1">
      <c r="A629" s="217"/>
      <c r="B629" s="217"/>
      <c r="C629" s="217"/>
      <c r="D629" s="217"/>
      <c r="E629" s="217"/>
      <c r="F629" s="217"/>
      <c r="G629" s="217"/>
      <c r="H629" s="217"/>
      <c r="I629" s="217"/>
      <c r="J629" s="217"/>
      <c r="K629" s="217"/>
    </row>
    <row r="630" ht="13.5" customHeight="1">
      <c r="A630" s="217"/>
      <c r="B630" s="217"/>
      <c r="C630" s="217"/>
      <c r="D630" s="217"/>
      <c r="E630" s="217"/>
      <c r="F630" s="217"/>
      <c r="G630" s="217"/>
      <c r="H630" s="217"/>
      <c r="I630" s="217"/>
      <c r="J630" s="217"/>
      <c r="K630" s="217"/>
    </row>
    <row r="631" ht="13.5" customHeight="1">
      <c r="A631" s="217"/>
      <c r="B631" s="217"/>
      <c r="C631" s="217"/>
      <c r="D631" s="217"/>
      <c r="E631" s="217"/>
      <c r="F631" s="217"/>
      <c r="G631" s="217"/>
      <c r="H631" s="217"/>
      <c r="I631" s="217"/>
      <c r="J631" s="217"/>
      <c r="K631" s="217"/>
    </row>
    <row r="632" ht="13.5" customHeight="1">
      <c r="A632" s="217"/>
      <c r="B632" s="217"/>
      <c r="C632" s="217"/>
      <c r="D632" s="217"/>
      <c r="E632" s="217"/>
      <c r="F632" s="217"/>
      <c r="G632" s="217"/>
      <c r="H632" s="217"/>
      <c r="I632" s="217"/>
      <c r="J632" s="217"/>
      <c r="K632" s="217"/>
    </row>
    <row r="633" ht="13.5" customHeight="1">
      <c r="A633" s="217"/>
      <c r="B633" s="217"/>
      <c r="C633" s="217"/>
      <c r="D633" s="217"/>
      <c r="E633" s="217"/>
      <c r="F633" s="217"/>
      <c r="G633" s="217"/>
      <c r="H633" s="217"/>
      <c r="I633" s="217"/>
      <c r="J633" s="217"/>
      <c r="K633" s="217"/>
    </row>
    <row r="634" ht="13.5" customHeight="1">
      <c r="A634" s="217"/>
      <c r="B634" s="217"/>
      <c r="C634" s="217"/>
      <c r="D634" s="217"/>
      <c r="E634" s="217"/>
      <c r="F634" s="217"/>
      <c r="G634" s="217"/>
      <c r="H634" s="217"/>
      <c r="I634" s="217"/>
      <c r="J634" s="217"/>
      <c r="K634" s="217"/>
    </row>
    <row r="635" ht="13.5" customHeight="1">
      <c r="A635" s="217"/>
      <c r="B635" s="217"/>
      <c r="C635" s="217"/>
      <c r="D635" s="217"/>
      <c r="E635" s="217"/>
      <c r="F635" s="217"/>
      <c r="G635" s="217"/>
      <c r="H635" s="217"/>
      <c r="I635" s="217"/>
      <c r="J635" s="217"/>
      <c r="K635" s="217"/>
    </row>
    <row r="636" ht="13.5" customHeight="1">
      <c r="A636" s="217"/>
      <c r="B636" s="217"/>
      <c r="C636" s="217"/>
      <c r="D636" s="217"/>
      <c r="E636" s="217"/>
      <c r="F636" s="217"/>
      <c r="G636" s="217"/>
      <c r="H636" s="217"/>
      <c r="I636" s="217"/>
      <c r="J636" s="217"/>
      <c r="K636" s="217"/>
    </row>
    <row r="637" ht="13.5" customHeight="1">
      <c r="A637" s="217"/>
      <c r="B637" s="217"/>
      <c r="C637" s="217"/>
      <c r="D637" s="217"/>
      <c r="E637" s="217"/>
      <c r="F637" s="217"/>
      <c r="G637" s="217"/>
      <c r="H637" s="217"/>
      <c r="I637" s="217"/>
      <c r="J637" s="217"/>
      <c r="K637" s="217"/>
    </row>
    <row r="638" ht="13.5" customHeight="1">
      <c r="A638" s="217"/>
      <c r="B638" s="217"/>
      <c r="C638" s="217"/>
      <c r="D638" s="217"/>
      <c r="E638" s="217"/>
      <c r="F638" s="217"/>
      <c r="G638" s="217"/>
      <c r="H638" s="217"/>
      <c r="I638" s="217"/>
      <c r="J638" s="217"/>
      <c r="K638" s="217"/>
    </row>
    <row r="639" ht="13.5" customHeight="1">
      <c r="A639" s="217"/>
      <c r="B639" s="217"/>
      <c r="C639" s="217"/>
      <c r="D639" s="217"/>
      <c r="E639" s="217"/>
      <c r="F639" s="217"/>
      <c r="G639" s="217"/>
      <c r="H639" s="217"/>
      <c r="I639" s="217"/>
      <c r="J639" s="217"/>
      <c r="K639" s="217"/>
    </row>
    <row r="640" ht="13.5" customHeight="1">
      <c r="A640" s="217"/>
      <c r="B640" s="217"/>
      <c r="C640" s="217"/>
      <c r="D640" s="217"/>
      <c r="E640" s="217"/>
      <c r="F640" s="217"/>
      <c r="G640" s="217"/>
      <c r="H640" s="217"/>
      <c r="I640" s="217"/>
      <c r="J640" s="217"/>
      <c r="K640" s="217"/>
    </row>
    <row r="641" ht="13.5" customHeight="1">
      <c r="A641" s="217"/>
      <c r="B641" s="217"/>
      <c r="C641" s="217"/>
      <c r="D641" s="217"/>
      <c r="E641" s="217"/>
      <c r="F641" s="217"/>
      <c r="G641" s="217"/>
      <c r="H641" s="217"/>
      <c r="I641" s="217"/>
      <c r="J641" s="217"/>
      <c r="K641" s="217"/>
    </row>
    <row r="642" ht="13.5" customHeight="1">
      <c r="A642" s="217"/>
      <c r="B642" s="217"/>
      <c r="C642" s="217"/>
      <c r="D642" s="217"/>
      <c r="E642" s="217"/>
      <c r="F642" s="217"/>
      <c r="G642" s="217"/>
      <c r="H642" s="217"/>
      <c r="I642" s="217"/>
      <c r="J642" s="217"/>
      <c r="K642" s="217"/>
    </row>
    <row r="643" ht="13.5" customHeight="1">
      <c r="A643" s="217"/>
      <c r="B643" s="217"/>
      <c r="C643" s="217"/>
      <c r="D643" s="217"/>
      <c r="E643" s="217"/>
      <c r="F643" s="217"/>
      <c r="G643" s="217"/>
      <c r="H643" s="217"/>
      <c r="I643" s="217"/>
      <c r="J643" s="217"/>
      <c r="K643" s="217"/>
    </row>
    <row r="644" ht="13.5" customHeight="1">
      <c r="A644" s="217"/>
      <c r="B644" s="217"/>
      <c r="C644" s="217"/>
      <c r="D644" s="217"/>
      <c r="E644" s="217"/>
      <c r="F644" s="217"/>
      <c r="G644" s="217"/>
      <c r="H644" s="217"/>
      <c r="I644" s="217"/>
      <c r="J644" s="217"/>
      <c r="K644" s="217"/>
    </row>
    <row r="645" ht="13.5" customHeight="1">
      <c r="A645" s="217"/>
      <c r="B645" s="217"/>
      <c r="C645" s="217"/>
      <c r="D645" s="217"/>
      <c r="E645" s="217"/>
      <c r="F645" s="217"/>
      <c r="G645" s="217"/>
      <c r="H645" s="217"/>
      <c r="I645" s="217"/>
      <c r="J645" s="217"/>
      <c r="K645" s="217"/>
    </row>
    <row r="646" ht="13.5" customHeight="1">
      <c r="A646" s="217"/>
      <c r="B646" s="217"/>
      <c r="C646" s="217"/>
      <c r="D646" s="217"/>
      <c r="E646" s="217"/>
      <c r="F646" s="217"/>
      <c r="G646" s="217"/>
      <c r="H646" s="217"/>
      <c r="I646" s="217"/>
      <c r="J646" s="217"/>
      <c r="K646" s="217"/>
    </row>
    <row r="647" ht="13.5" customHeight="1">
      <c r="A647" s="217"/>
      <c r="B647" s="217"/>
      <c r="C647" s="217"/>
      <c r="D647" s="217"/>
      <c r="E647" s="217"/>
      <c r="F647" s="217"/>
      <c r="G647" s="217"/>
      <c r="H647" s="217"/>
      <c r="I647" s="217"/>
      <c r="J647" s="217"/>
      <c r="K647" s="217"/>
    </row>
    <row r="648" ht="13.5" customHeight="1">
      <c r="A648" s="217"/>
      <c r="B648" s="217"/>
      <c r="C648" s="217"/>
      <c r="D648" s="217"/>
      <c r="E648" s="217"/>
      <c r="F648" s="217"/>
      <c r="G648" s="217"/>
      <c r="H648" s="217"/>
      <c r="I648" s="217"/>
      <c r="J648" s="217"/>
      <c r="K648" s="217"/>
    </row>
    <row r="649" ht="13.5" customHeight="1">
      <c r="A649" s="217"/>
      <c r="B649" s="217"/>
      <c r="C649" s="217"/>
      <c r="D649" s="217"/>
      <c r="E649" s="217"/>
      <c r="F649" s="217"/>
      <c r="G649" s="217"/>
      <c r="H649" s="217"/>
      <c r="I649" s="217"/>
      <c r="J649" s="217"/>
      <c r="K649" s="217"/>
    </row>
    <row r="650" ht="13.5" customHeight="1">
      <c r="A650" s="217"/>
      <c r="B650" s="217"/>
      <c r="C650" s="217"/>
      <c r="D650" s="217"/>
      <c r="E650" s="217"/>
      <c r="F650" s="217"/>
      <c r="G650" s="217"/>
      <c r="H650" s="217"/>
      <c r="I650" s="217"/>
      <c r="J650" s="217"/>
      <c r="K650" s="217"/>
    </row>
    <row r="651" ht="13.5" customHeight="1">
      <c r="A651" s="217"/>
      <c r="B651" s="217"/>
      <c r="C651" s="217"/>
      <c r="D651" s="217"/>
      <c r="E651" s="217"/>
      <c r="F651" s="217"/>
      <c r="G651" s="217"/>
      <c r="H651" s="217"/>
      <c r="I651" s="217"/>
      <c r="J651" s="217"/>
      <c r="K651" s="217"/>
    </row>
    <row r="652" ht="13.5" customHeight="1">
      <c r="A652" s="217"/>
      <c r="B652" s="217"/>
      <c r="C652" s="217"/>
      <c r="D652" s="217"/>
      <c r="E652" s="217"/>
      <c r="F652" s="217"/>
      <c r="G652" s="217"/>
      <c r="H652" s="217"/>
      <c r="I652" s="217"/>
      <c r="J652" s="217"/>
      <c r="K652" s="217"/>
    </row>
    <row r="653" ht="13.5" customHeight="1">
      <c r="A653" s="217"/>
      <c r="B653" s="217"/>
      <c r="C653" s="217"/>
      <c r="D653" s="217"/>
      <c r="E653" s="217"/>
      <c r="F653" s="217"/>
      <c r="G653" s="217"/>
      <c r="H653" s="217"/>
      <c r="I653" s="217"/>
      <c r="J653" s="217"/>
      <c r="K653" s="217"/>
    </row>
    <row r="654" ht="13.5" customHeight="1">
      <c r="A654" s="217"/>
      <c r="B654" s="217"/>
      <c r="C654" s="217"/>
      <c r="D654" s="217"/>
      <c r="E654" s="217"/>
      <c r="F654" s="217"/>
      <c r="G654" s="217"/>
      <c r="H654" s="217"/>
      <c r="I654" s="217"/>
      <c r="J654" s="217"/>
      <c r="K654" s="217"/>
    </row>
    <row r="655" ht="13.5" customHeight="1">
      <c r="A655" s="217"/>
      <c r="B655" s="217"/>
      <c r="C655" s="217"/>
      <c r="D655" s="217"/>
      <c r="E655" s="217"/>
      <c r="F655" s="217"/>
      <c r="G655" s="217"/>
      <c r="H655" s="217"/>
      <c r="I655" s="217"/>
      <c r="J655" s="217"/>
      <c r="K655" s="217"/>
    </row>
    <row r="656" ht="13.5" customHeight="1">
      <c r="A656" s="217"/>
      <c r="B656" s="217"/>
      <c r="C656" s="217"/>
      <c r="D656" s="217"/>
      <c r="E656" s="217"/>
      <c r="F656" s="217"/>
      <c r="G656" s="217"/>
      <c r="H656" s="217"/>
      <c r="I656" s="217"/>
      <c r="J656" s="217"/>
      <c r="K656" s="217"/>
    </row>
    <row r="657" ht="13.5" customHeight="1">
      <c r="A657" s="217"/>
      <c r="B657" s="217"/>
      <c r="C657" s="217"/>
      <c r="D657" s="217"/>
      <c r="E657" s="217"/>
      <c r="F657" s="217"/>
      <c r="G657" s="217"/>
      <c r="H657" s="217"/>
      <c r="I657" s="217"/>
      <c r="J657" s="217"/>
      <c r="K657" s="217"/>
    </row>
    <row r="658" ht="13.5" customHeight="1">
      <c r="A658" s="217"/>
      <c r="B658" s="217"/>
      <c r="C658" s="217"/>
      <c r="D658" s="217"/>
      <c r="E658" s="217"/>
      <c r="F658" s="217"/>
      <c r="G658" s="217"/>
      <c r="H658" s="217"/>
      <c r="I658" s="217"/>
      <c r="J658" s="217"/>
      <c r="K658" s="217"/>
    </row>
    <row r="659" ht="13.5" customHeight="1">
      <c r="A659" s="217"/>
      <c r="B659" s="217"/>
      <c r="C659" s="217"/>
      <c r="D659" s="217"/>
      <c r="E659" s="217"/>
      <c r="F659" s="217"/>
      <c r="G659" s="217"/>
      <c r="H659" s="217"/>
      <c r="I659" s="217"/>
      <c r="J659" s="217"/>
      <c r="K659" s="217"/>
    </row>
    <row r="660" ht="13.5" customHeight="1">
      <c r="A660" s="217"/>
      <c r="B660" s="217"/>
      <c r="C660" s="217"/>
      <c r="D660" s="217"/>
      <c r="E660" s="217"/>
      <c r="F660" s="217"/>
      <c r="G660" s="217"/>
      <c r="H660" s="217"/>
      <c r="I660" s="217"/>
      <c r="J660" s="217"/>
      <c r="K660" s="217"/>
    </row>
    <row r="661" ht="13.5" customHeight="1">
      <c r="A661" s="217"/>
      <c r="B661" s="217"/>
      <c r="C661" s="217"/>
      <c r="D661" s="217"/>
      <c r="E661" s="217"/>
      <c r="F661" s="217"/>
      <c r="G661" s="217"/>
      <c r="H661" s="217"/>
      <c r="I661" s="217"/>
      <c r="J661" s="217"/>
      <c r="K661" s="217"/>
    </row>
    <row r="662" ht="13.5" customHeight="1">
      <c r="A662" s="217"/>
      <c r="B662" s="217"/>
      <c r="C662" s="217"/>
      <c r="D662" s="217"/>
      <c r="E662" s="217"/>
      <c r="F662" s="217"/>
      <c r="G662" s="217"/>
      <c r="H662" s="217"/>
      <c r="I662" s="217"/>
      <c r="J662" s="217"/>
      <c r="K662" s="217"/>
    </row>
    <row r="663" ht="13.5" customHeight="1">
      <c r="A663" s="217"/>
      <c r="B663" s="217"/>
      <c r="C663" s="217"/>
      <c r="D663" s="217"/>
      <c r="E663" s="217"/>
      <c r="F663" s="217"/>
      <c r="G663" s="217"/>
      <c r="H663" s="217"/>
      <c r="I663" s="217"/>
      <c r="J663" s="217"/>
      <c r="K663" s="217"/>
    </row>
    <row r="664" ht="13.5" customHeight="1">
      <c r="A664" s="217"/>
      <c r="B664" s="217"/>
      <c r="C664" s="217"/>
      <c r="D664" s="217"/>
      <c r="E664" s="217"/>
      <c r="F664" s="217"/>
      <c r="G664" s="217"/>
      <c r="H664" s="217"/>
      <c r="I664" s="217"/>
      <c r="J664" s="217"/>
      <c r="K664" s="217"/>
    </row>
    <row r="665" ht="13.5" customHeight="1">
      <c r="A665" s="217"/>
      <c r="B665" s="217"/>
      <c r="C665" s="217"/>
      <c r="D665" s="217"/>
      <c r="E665" s="217"/>
      <c r="F665" s="217"/>
      <c r="G665" s="217"/>
      <c r="H665" s="217"/>
      <c r="I665" s="217"/>
      <c r="J665" s="217"/>
      <c r="K665" s="217"/>
    </row>
    <row r="666" ht="13.5" customHeight="1">
      <c r="A666" s="217"/>
      <c r="B666" s="217"/>
      <c r="C666" s="217"/>
      <c r="D666" s="217"/>
      <c r="E666" s="217"/>
      <c r="F666" s="217"/>
      <c r="G666" s="217"/>
      <c r="H666" s="217"/>
      <c r="I666" s="217"/>
      <c r="J666" s="217"/>
      <c r="K666" s="217"/>
    </row>
    <row r="667" ht="13.5" customHeight="1">
      <c r="A667" s="217"/>
      <c r="B667" s="217"/>
      <c r="C667" s="217"/>
      <c r="D667" s="217"/>
      <c r="E667" s="217"/>
      <c r="F667" s="217"/>
      <c r="G667" s="217"/>
      <c r="H667" s="217"/>
      <c r="I667" s="217"/>
      <c r="J667" s="217"/>
      <c r="K667" s="217"/>
    </row>
    <row r="668" ht="13.5" customHeight="1">
      <c r="A668" s="217"/>
      <c r="B668" s="217"/>
      <c r="C668" s="217"/>
      <c r="D668" s="217"/>
      <c r="E668" s="217"/>
      <c r="F668" s="217"/>
      <c r="G668" s="217"/>
      <c r="H668" s="217"/>
      <c r="I668" s="217"/>
      <c r="J668" s="217"/>
      <c r="K668" s="217"/>
    </row>
    <row r="669" ht="13.5" customHeight="1">
      <c r="A669" s="217"/>
      <c r="B669" s="217"/>
      <c r="C669" s="217"/>
      <c r="D669" s="217"/>
      <c r="E669" s="217"/>
      <c r="F669" s="217"/>
      <c r="G669" s="217"/>
      <c r="H669" s="217"/>
      <c r="I669" s="217"/>
      <c r="J669" s="217"/>
      <c r="K669" s="217"/>
    </row>
    <row r="670" ht="13.5" customHeight="1">
      <c r="A670" s="217"/>
      <c r="B670" s="217"/>
      <c r="C670" s="217"/>
      <c r="D670" s="217"/>
      <c r="E670" s="217"/>
      <c r="F670" s="217"/>
      <c r="G670" s="217"/>
      <c r="H670" s="217"/>
      <c r="I670" s="217"/>
      <c r="J670" s="217"/>
      <c r="K670" s="217"/>
    </row>
    <row r="671" ht="13.5" customHeight="1">
      <c r="A671" s="217"/>
      <c r="B671" s="217"/>
      <c r="C671" s="217"/>
      <c r="D671" s="217"/>
      <c r="E671" s="217"/>
      <c r="F671" s="217"/>
      <c r="G671" s="217"/>
      <c r="H671" s="217"/>
      <c r="I671" s="217"/>
      <c r="J671" s="217"/>
      <c r="K671" s="217"/>
    </row>
    <row r="672" ht="13.5" customHeight="1">
      <c r="A672" s="217"/>
      <c r="B672" s="217"/>
      <c r="C672" s="217"/>
      <c r="D672" s="217"/>
      <c r="E672" s="217"/>
      <c r="F672" s="217"/>
      <c r="G672" s="217"/>
      <c r="H672" s="217"/>
      <c r="I672" s="217"/>
      <c r="J672" s="217"/>
      <c r="K672" s="217"/>
    </row>
    <row r="673" ht="13.5" customHeight="1">
      <c r="A673" s="217"/>
      <c r="B673" s="217"/>
      <c r="C673" s="217"/>
      <c r="D673" s="217"/>
      <c r="E673" s="217"/>
      <c r="F673" s="217"/>
      <c r="G673" s="217"/>
      <c r="H673" s="217"/>
      <c r="I673" s="217"/>
      <c r="J673" s="217"/>
      <c r="K673" s="217"/>
    </row>
    <row r="674" ht="13.5" customHeight="1">
      <c r="A674" s="217"/>
      <c r="B674" s="217"/>
      <c r="C674" s="217"/>
      <c r="D674" s="217"/>
      <c r="E674" s="217"/>
      <c r="F674" s="217"/>
      <c r="G674" s="217"/>
      <c r="H674" s="217"/>
      <c r="I674" s="217"/>
      <c r="J674" s="217"/>
      <c r="K674" s="217"/>
    </row>
    <row r="675" ht="13.5" customHeight="1">
      <c r="A675" s="217"/>
      <c r="B675" s="217"/>
      <c r="C675" s="217"/>
      <c r="D675" s="217"/>
      <c r="E675" s="217"/>
      <c r="F675" s="217"/>
      <c r="G675" s="217"/>
      <c r="H675" s="217"/>
      <c r="I675" s="217"/>
      <c r="J675" s="217"/>
      <c r="K675" s="217"/>
    </row>
    <row r="676" ht="13.5" customHeight="1">
      <c r="A676" s="217"/>
      <c r="B676" s="217"/>
      <c r="C676" s="217"/>
      <c r="D676" s="217"/>
      <c r="E676" s="217"/>
      <c r="F676" s="217"/>
      <c r="G676" s="217"/>
      <c r="H676" s="217"/>
      <c r="I676" s="217"/>
      <c r="J676" s="217"/>
      <c r="K676" s="217"/>
    </row>
    <row r="677" ht="13.5" customHeight="1">
      <c r="A677" s="217"/>
      <c r="B677" s="217"/>
      <c r="C677" s="217"/>
      <c r="D677" s="217"/>
      <c r="E677" s="217"/>
      <c r="F677" s="217"/>
      <c r="G677" s="217"/>
      <c r="H677" s="217"/>
      <c r="I677" s="217"/>
      <c r="J677" s="217"/>
      <c r="K677" s="217"/>
    </row>
    <row r="678" ht="13.5" customHeight="1">
      <c r="A678" s="217"/>
      <c r="B678" s="217"/>
      <c r="C678" s="217"/>
      <c r="D678" s="217"/>
      <c r="E678" s="217"/>
      <c r="F678" s="217"/>
      <c r="G678" s="217"/>
      <c r="H678" s="217"/>
      <c r="I678" s="217"/>
      <c r="J678" s="217"/>
      <c r="K678" s="217"/>
    </row>
    <row r="679" ht="13.5" customHeight="1">
      <c r="A679" s="217"/>
      <c r="B679" s="217"/>
      <c r="C679" s="217"/>
      <c r="D679" s="217"/>
      <c r="E679" s="217"/>
      <c r="F679" s="217"/>
      <c r="G679" s="217"/>
      <c r="H679" s="217"/>
      <c r="I679" s="217"/>
      <c r="J679" s="217"/>
      <c r="K679" s="217"/>
    </row>
    <row r="680" ht="13.5" customHeight="1">
      <c r="A680" s="217"/>
      <c r="B680" s="217"/>
      <c r="C680" s="217"/>
      <c r="D680" s="217"/>
      <c r="E680" s="217"/>
      <c r="F680" s="217"/>
      <c r="G680" s="217"/>
      <c r="H680" s="217"/>
      <c r="I680" s="217"/>
      <c r="J680" s="217"/>
      <c r="K680" s="217"/>
    </row>
    <row r="681" ht="13.5" customHeight="1">
      <c r="A681" s="217"/>
      <c r="B681" s="217"/>
      <c r="C681" s="217"/>
      <c r="D681" s="217"/>
      <c r="E681" s="217"/>
      <c r="F681" s="217"/>
      <c r="G681" s="217"/>
      <c r="H681" s="217"/>
      <c r="I681" s="217"/>
      <c r="J681" s="217"/>
      <c r="K681" s="217"/>
    </row>
    <row r="682" ht="13.5" customHeight="1">
      <c r="A682" s="217"/>
      <c r="B682" s="217"/>
      <c r="C682" s="217"/>
      <c r="D682" s="217"/>
      <c r="E682" s="217"/>
      <c r="F682" s="217"/>
      <c r="G682" s="217"/>
      <c r="H682" s="217"/>
      <c r="I682" s="217"/>
      <c r="J682" s="217"/>
      <c r="K682" s="217"/>
    </row>
    <row r="683" ht="13.5" customHeight="1">
      <c r="A683" s="217"/>
      <c r="B683" s="217"/>
      <c r="C683" s="217"/>
      <c r="D683" s="217"/>
      <c r="E683" s="217"/>
      <c r="F683" s="217"/>
      <c r="G683" s="217"/>
      <c r="H683" s="217"/>
      <c r="I683" s="217"/>
      <c r="J683" s="217"/>
      <c r="K683" s="217"/>
    </row>
    <row r="684" ht="13.5" customHeight="1">
      <c r="A684" s="217"/>
      <c r="B684" s="217"/>
      <c r="C684" s="217"/>
      <c r="D684" s="217"/>
      <c r="E684" s="217"/>
      <c r="F684" s="217"/>
      <c r="G684" s="217"/>
      <c r="H684" s="217"/>
      <c r="I684" s="217"/>
      <c r="J684" s="217"/>
      <c r="K684" s="217"/>
    </row>
    <row r="685" ht="13.5" customHeight="1">
      <c r="A685" s="217"/>
      <c r="B685" s="217"/>
      <c r="C685" s="217"/>
      <c r="D685" s="217"/>
      <c r="E685" s="217"/>
      <c r="F685" s="217"/>
      <c r="G685" s="217"/>
      <c r="H685" s="217"/>
      <c r="I685" s="217"/>
      <c r="J685" s="217"/>
      <c r="K685" s="217"/>
    </row>
    <row r="686" ht="13.5" customHeight="1">
      <c r="A686" s="217"/>
      <c r="B686" s="217"/>
      <c r="C686" s="217"/>
      <c r="D686" s="217"/>
      <c r="E686" s="217"/>
      <c r="F686" s="217"/>
      <c r="G686" s="217"/>
      <c r="H686" s="217"/>
      <c r="I686" s="217"/>
      <c r="J686" s="217"/>
      <c r="K686" s="217"/>
    </row>
    <row r="687" ht="13.5" customHeight="1">
      <c r="A687" s="217"/>
      <c r="B687" s="217"/>
      <c r="C687" s="217"/>
      <c r="D687" s="217"/>
      <c r="E687" s="217"/>
      <c r="F687" s="217"/>
      <c r="G687" s="217"/>
      <c r="H687" s="217"/>
      <c r="I687" s="217"/>
      <c r="J687" s="217"/>
      <c r="K687" s="217"/>
    </row>
    <row r="688" ht="13.5" customHeight="1">
      <c r="A688" s="217"/>
      <c r="B688" s="217"/>
      <c r="C688" s="217"/>
      <c r="D688" s="217"/>
      <c r="E688" s="217"/>
      <c r="F688" s="217"/>
      <c r="G688" s="217"/>
      <c r="H688" s="217"/>
      <c r="I688" s="217"/>
      <c r="J688" s="217"/>
      <c r="K688" s="217"/>
    </row>
    <row r="689" ht="13.5" customHeight="1">
      <c r="A689" s="217"/>
      <c r="B689" s="217"/>
      <c r="C689" s="217"/>
      <c r="D689" s="217"/>
      <c r="E689" s="217"/>
      <c r="F689" s="217"/>
      <c r="G689" s="217"/>
      <c r="H689" s="217"/>
      <c r="I689" s="217"/>
      <c r="J689" s="217"/>
      <c r="K689" s="217"/>
    </row>
    <row r="690" ht="13.5" customHeight="1">
      <c r="A690" s="217"/>
      <c r="B690" s="217"/>
      <c r="C690" s="217"/>
      <c r="D690" s="217"/>
      <c r="E690" s="217"/>
      <c r="F690" s="217"/>
      <c r="G690" s="217"/>
      <c r="H690" s="217"/>
      <c r="I690" s="217"/>
      <c r="J690" s="217"/>
      <c r="K690" s="217"/>
    </row>
    <row r="691" ht="13.5" customHeight="1">
      <c r="A691" s="217"/>
      <c r="B691" s="217"/>
      <c r="C691" s="217"/>
      <c r="D691" s="217"/>
      <c r="E691" s="217"/>
      <c r="F691" s="217"/>
      <c r="G691" s="217"/>
      <c r="H691" s="217"/>
      <c r="I691" s="217"/>
      <c r="J691" s="217"/>
      <c r="K691" s="217"/>
    </row>
    <row r="692" ht="13.5" customHeight="1">
      <c r="A692" s="217"/>
      <c r="B692" s="217"/>
      <c r="C692" s="217"/>
      <c r="D692" s="217"/>
      <c r="E692" s="217"/>
      <c r="F692" s="217"/>
      <c r="G692" s="217"/>
      <c r="H692" s="217"/>
      <c r="I692" s="217"/>
      <c r="J692" s="217"/>
      <c r="K692" s="217"/>
    </row>
    <row r="693" ht="13.5" customHeight="1">
      <c r="A693" s="217"/>
      <c r="B693" s="217"/>
      <c r="C693" s="217"/>
      <c r="D693" s="217"/>
      <c r="E693" s="217"/>
      <c r="F693" s="217"/>
      <c r="G693" s="217"/>
      <c r="H693" s="217"/>
      <c r="I693" s="217"/>
      <c r="J693" s="217"/>
      <c r="K693" s="217"/>
    </row>
    <row r="694" ht="13.5" customHeight="1">
      <c r="A694" s="217"/>
      <c r="B694" s="217"/>
      <c r="C694" s="217"/>
      <c r="D694" s="217"/>
      <c r="E694" s="217"/>
      <c r="F694" s="217"/>
      <c r="G694" s="217"/>
      <c r="H694" s="217"/>
      <c r="I694" s="217"/>
      <c r="J694" s="217"/>
      <c r="K694" s="217"/>
    </row>
    <row r="695" ht="13.5" customHeight="1">
      <c r="A695" s="217"/>
      <c r="B695" s="217"/>
      <c r="C695" s="217"/>
      <c r="D695" s="217"/>
      <c r="E695" s="217"/>
      <c r="F695" s="217"/>
      <c r="G695" s="217"/>
      <c r="H695" s="217"/>
      <c r="I695" s="217"/>
      <c r="J695" s="217"/>
      <c r="K695" s="217"/>
    </row>
    <row r="696" ht="13.5" customHeight="1">
      <c r="A696" s="217"/>
      <c r="B696" s="217"/>
      <c r="C696" s="217"/>
      <c r="D696" s="217"/>
      <c r="E696" s="217"/>
      <c r="F696" s="217"/>
      <c r="G696" s="217"/>
      <c r="H696" s="217"/>
      <c r="I696" s="217"/>
      <c r="J696" s="217"/>
      <c r="K696" s="217"/>
    </row>
    <row r="697" ht="13.5" customHeight="1">
      <c r="A697" s="217"/>
      <c r="B697" s="217"/>
      <c r="C697" s="217"/>
      <c r="D697" s="217"/>
      <c r="E697" s="217"/>
      <c r="F697" s="217"/>
      <c r="G697" s="217"/>
      <c r="H697" s="217"/>
      <c r="I697" s="217"/>
      <c r="J697" s="217"/>
      <c r="K697" s="217"/>
    </row>
    <row r="698" ht="13.5" customHeight="1">
      <c r="A698" s="217"/>
      <c r="B698" s="217"/>
      <c r="C698" s="217"/>
      <c r="D698" s="217"/>
      <c r="E698" s="217"/>
      <c r="F698" s="217"/>
      <c r="G698" s="217"/>
      <c r="H698" s="217"/>
      <c r="I698" s="217"/>
      <c r="J698" s="217"/>
      <c r="K698" s="217"/>
    </row>
    <row r="699" ht="13.5" customHeight="1">
      <c r="A699" s="217"/>
      <c r="B699" s="217"/>
      <c r="C699" s="217"/>
      <c r="D699" s="217"/>
      <c r="E699" s="217"/>
      <c r="F699" s="217"/>
      <c r="G699" s="217"/>
      <c r="H699" s="217"/>
      <c r="I699" s="217"/>
      <c r="J699" s="217"/>
      <c r="K699" s="217"/>
    </row>
    <row r="700" ht="13.5" customHeight="1">
      <c r="A700" s="217"/>
      <c r="B700" s="217"/>
      <c r="C700" s="217"/>
      <c r="D700" s="217"/>
      <c r="E700" s="217"/>
      <c r="F700" s="217"/>
      <c r="G700" s="217"/>
      <c r="H700" s="217"/>
      <c r="I700" s="217"/>
      <c r="J700" s="217"/>
      <c r="K700" s="217"/>
    </row>
    <row r="701" ht="13.5" customHeight="1">
      <c r="A701" s="217"/>
      <c r="B701" s="217"/>
      <c r="C701" s="217"/>
      <c r="D701" s="217"/>
      <c r="E701" s="217"/>
      <c r="F701" s="217"/>
      <c r="G701" s="217"/>
      <c r="H701" s="217"/>
      <c r="I701" s="217"/>
      <c r="J701" s="217"/>
      <c r="K701" s="217"/>
    </row>
    <row r="702" ht="13.5" customHeight="1">
      <c r="A702" s="217"/>
      <c r="B702" s="217"/>
      <c r="C702" s="217"/>
      <c r="D702" s="217"/>
      <c r="E702" s="217"/>
      <c r="F702" s="217"/>
      <c r="G702" s="217"/>
      <c r="H702" s="217"/>
      <c r="I702" s="217"/>
      <c r="J702" s="217"/>
      <c r="K702" s="217"/>
    </row>
    <row r="703" ht="13.5" customHeight="1">
      <c r="A703" s="217"/>
      <c r="B703" s="217"/>
      <c r="C703" s="217"/>
      <c r="D703" s="217"/>
      <c r="E703" s="217"/>
      <c r="F703" s="217"/>
      <c r="G703" s="217"/>
      <c r="H703" s="217"/>
      <c r="I703" s="217"/>
      <c r="J703" s="217"/>
      <c r="K703" s="217"/>
    </row>
    <row r="704" ht="13.5" customHeight="1">
      <c r="A704" s="217"/>
      <c r="B704" s="217"/>
      <c r="C704" s="217"/>
      <c r="D704" s="217"/>
      <c r="E704" s="217"/>
      <c r="F704" s="217"/>
      <c r="G704" s="217"/>
      <c r="H704" s="217"/>
      <c r="I704" s="217"/>
      <c r="J704" s="217"/>
      <c r="K704" s="217"/>
    </row>
    <row r="705" ht="13.5" customHeight="1">
      <c r="A705" s="217"/>
      <c r="B705" s="217"/>
      <c r="C705" s="217"/>
      <c r="D705" s="217"/>
      <c r="E705" s="217"/>
      <c r="F705" s="217"/>
      <c r="G705" s="217"/>
      <c r="H705" s="217"/>
      <c r="I705" s="217"/>
      <c r="J705" s="217"/>
      <c r="K705" s="217"/>
    </row>
    <row r="706" ht="13.5" customHeight="1">
      <c r="A706" s="217"/>
      <c r="B706" s="217"/>
      <c r="C706" s="217"/>
      <c r="D706" s="217"/>
      <c r="E706" s="217"/>
      <c r="F706" s="217"/>
      <c r="G706" s="217"/>
      <c r="H706" s="217"/>
      <c r="I706" s="217"/>
      <c r="J706" s="217"/>
      <c r="K706" s="217"/>
    </row>
    <row r="707" ht="13.5" customHeight="1">
      <c r="A707" s="217"/>
      <c r="B707" s="217"/>
      <c r="C707" s="217"/>
      <c r="D707" s="217"/>
      <c r="E707" s="217"/>
      <c r="F707" s="217"/>
      <c r="G707" s="217"/>
      <c r="H707" s="217"/>
      <c r="I707" s="217"/>
      <c r="J707" s="217"/>
      <c r="K707" s="217"/>
    </row>
    <row r="708" ht="13.5" customHeight="1">
      <c r="A708" s="217"/>
      <c r="B708" s="217"/>
      <c r="C708" s="217"/>
      <c r="D708" s="217"/>
      <c r="E708" s="217"/>
      <c r="F708" s="217"/>
      <c r="G708" s="217"/>
      <c r="H708" s="217"/>
      <c r="I708" s="217"/>
      <c r="J708" s="217"/>
      <c r="K708" s="217"/>
    </row>
    <row r="709" ht="13.5" customHeight="1">
      <c r="A709" s="217"/>
      <c r="B709" s="217"/>
      <c r="C709" s="217"/>
      <c r="D709" s="217"/>
      <c r="E709" s="217"/>
      <c r="F709" s="217"/>
      <c r="G709" s="217"/>
      <c r="H709" s="217"/>
      <c r="I709" s="217"/>
      <c r="J709" s="217"/>
      <c r="K709" s="217"/>
    </row>
    <row r="710" ht="13.5" customHeight="1">
      <c r="A710" s="217"/>
      <c r="B710" s="217"/>
      <c r="C710" s="217"/>
      <c r="D710" s="217"/>
      <c r="E710" s="217"/>
      <c r="F710" s="217"/>
      <c r="G710" s="217"/>
      <c r="H710" s="217"/>
      <c r="I710" s="217"/>
      <c r="J710" s="217"/>
      <c r="K710" s="217"/>
    </row>
    <row r="711" ht="13.5" customHeight="1">
      <c r="A711" s="217"/>
      <c r="B711" s="217"/>
      <c r="C711" s="217"/>
      <c r="D711" s="217"/>
      <c r="E711" s="217"/>
      <c r="F711" s="217"/>
      <c r="G711" s="217"/>
      <c r="H711" s="217"/>
      <c r="I711" s="217"/>
      <c r="J711" s="217"/>
      <c r="K711" s="217"/>
    </row>
    <row r="712" ht="13.5" customHeight="1">
      <c r="A712" s="217"/>
      <c r="B712" s="217"/>
      <c r="C712" s="217"/>
      <c r="D712" s="217"/>
      <c r="E712" s="217"/>
      <c r="F712" s="217"/>
      <c r="G712" s="217"/>
      <c r="H712" s="217"/>
      <c r="I712" s="217"/>
      <c r="J712" s="217"/>
      <c r="K712" s="217"/>
    </row>
    <row r="713" ht="13.5" customHeight="1">
      <c r="A713" s="217"/>
      <c r="B713" s="217"/>
      <c r="C713" s="217"/>
      <c r="D713" s="217"/>
      <c r="E713" s="217"/>
      <c r="F713" s="217"/>
      <c r="G713" s="217"/>
      <c r="H713" s="217"/>
      <c r="I713" s="217"/>
      <c r="J713" s="217"/>
      <c r="K713" s="217"/>
    </row>
    <row r="714" ht="13.5" customHeight="1">
      <c r="A714" s="217"/>
      <c r="B714" s="217"/>
      <c r="C714" s="217"/>
      <c r="D714" s="217"/>
      <c r="E714" s="217"/>
      <c r="F714" s="217"/>
      <c r="G714" s="217"/>
      <c r="H714" s="217"/>
      <c r="I714" s="217"/>
      <c r="J714" s="217"/>
      <c r="K714" s="217"/>
    </row>
    <row r="715" ht="13.5" customHeight="1">
      <c r="A715" s="217"/>
      <c r="B715" s="217"/>
      <c r="C715" s="217"/>
      <c r="D715" s="217"/>
      <c r="E715" s="217"/>
      <c r="F715" s="217"/>
      <c r="G715" s="217"/>
      <c r="H715" s="217"/>
      <c r="I715" s="217"/>
      <c r="J715" s="217"/>
      <c r="K715" s="217"/>
    </row>
    <row r="716" ht="13.5" customHeight="1">
      <c r="A716" s="217"/>
      <c r="B716" s="217"/>
      <c r="C716" s="217"/>
      <c r="D716" s="217"/>
      <c r="E716" s="217"/>
      <c r="F716" s="217"/>
      <c r="G716" s="217"/>
      <c r="H716" s="217"/>
      <c r="I716" s="217"/>
      <c r="J716" s="217"/>
      <c r="K716" s="217"/>
    </row>
    <row r="717" ht="13.5" customHeight="1">
      <c r="A717" s="217"/>
      <c r="B717" s="217"/>
      <c r="C717" s="217"/>
      <c r="D717" s="217"/>
      <c r="E717" s="217"/>
      <c r="F717" s="217"/>
      <c r="G717" s="217"/>
      <c r="H717" s="217"/>
      <c r="I717" s="217"/>
      <c r="J717" s="217"/>
      <c r="K717" s="217"/>
    </row>
    <row r="718" ht="13.5" customHeight="1">
      <c r="A718" s="217"/>
      <c r="B718" s="217"/>
      <c r="C718" s="217"/>
      <c r="D718" s="217"/>
      <c r="E718" s="217"/>
      <c r="F718" s="217"/>
      <c r="G718" s="217"/>
      <c r="H718" s="217"/>
      <c r="I718" s="217"/>
      <c r="J718" s="217"/>
      <c r="K718" s="217"/>
    </row>
    <row r="719" ht="13.5" customHeight="1">
      <c r="A719" s="217"/>
      <c r="B719" s="217"/>
      <c r="C719" s="217"/>
      <c r="D719" s="217"/>
      <c r="E719" s="217"/>
      <c r="F719" s="217"/>
      <c r="G719" s="217"/>
      <c r="H719" s="217"/>
      <c r="I719" s="217"/>
      <c r="J719" s="217"/>
      <c r="K719" s="217"/>
    </row>
    <row r="720" ht="13.5" customHeight="1">
      <c r="A720" s="217"/>
      <c r="B720" s="217"/>
      <c r="C720" s="217"/>
      <c r="D720" s="217"/>
      <c r="E720" s="217"/>
      <c r="F720" s="217"/>
      <c r="G720" s="217"/>
      <c r="H720" s="217"/>
      <c r="I720" s="217"/>
      <c r="J720" s="217"/>
      <c r="K720" s="217"/>
    </row>
    <row r="721" ht="13.5" customHeight="1">
      <c r="A721" s="217"/>
      <c r="B721" s="217"/>
      <c r="C721" s="217"/>
      <c r="D721" s="217"/>
      <c r="E721" s="217"/>
      <c r="F721" s="217"/>
      <c r="G721" s="217"/>
      <c r="H721" s="217"/>
      <c r="I721" s="217"/>
      <c r="J721" s="217"/>
      <c r="K721" s="217"/>
    </row>
    <row r="722" ht="13.5" customHeight="1">
      <c r="A722" s="217"/>
      <c r="B722" s="217"/>
      <c r="C722" s="217"/>
      <c r="D722" s="217"/>
      <c r="E722" s="217"/>
      <c r="F722" s="217"/>
      <c r="G722" s="217"/>
      <c r="H722" s="217"/>
      <c r="I722" s="217"/>
      <c r="J722" s="217"/>
      <c r="K722" s="217"/>
    </row>
    <row r="723" ht="13.5" customHeight="1">
      <c r="A723" s="217"/>
      <c r="B723" s="217"/>
      <c r="C723" s="217"/>
      <c r="D723" s="217"/>
      <c r="E723" s="217"/>
      <c r="F723" s="217"/>
      <c r="G723" s="217"/>
      <c r="H723" s="217"/>
      <c r="I723" s="217"/>
      <c r="J723" s="217"/>
      <c r="K723" s="217"/>
    </row>
    <row r="724" ht="13.5" customHeight="1">
      <c r="A724" s="217"/>
      <c r="B724" s="217"/>
      <c r="C724" s="217"/>
      <c r="D724" s="217"/>
      <c r="E724" s="217"/>
      <c r="F724" s="217"/>
      <c r="G724" s="217"/>
      <c r="H724" s="217"/>
      <c r="I724" s="217"/>
      <c r="J724" s="217"/>
      <c r="K724" s="217"/>
    </row>
    <row r="725" ht="13.5" customHeight="1">
      <c r="A725" s="217"/>
      <c r="B725" s="217"/>
      <c r="C725" s="217"/>
      <c r="D725" s="217"/>
      <c r="E725" s="217"/>
      <c r="F725" s="217"/>
      <c r="G725" s="217"/>
      <c r="H725" s="217"/>
      <c r="I725" s="217"/>
      <c r="J725" s="217"/>
      <c r="K725" s="217"/>
    </row>
    <row r="726" ht="13.5" customHeight="1">
      <c r="A726" s="217"/>
      <c r="B726" s="217"/>
      <c r="C726" s="217"/>
      <c r="D726" s="217"/>
      <c r="E726" s="217"/>
      <c r="F726" s="217"/>
      <c r="G726" s="217"/>
      <c r="H726" s="217"/>
      <c r="I726" s="217"/>
      <c r="J726" s="217"/>
      <c r="K726" s="217"/>
    </row>
    <row r="727" ht="13.5" customHeight="1">
      <c r="A727" s="217"/>
      <c r="B727" s="217"/>
      <c r="C727" s="217"/>
      <c r="D727" s="217"/>
      <c r="E727" s="217"/>
      <c r="F727" s="217"/>
      <c r="G727" s="217"/>
      <c r="H727" s="217"/>
      <c r="I727" s="217"/>
      <c r="J727" s="217"/>
      <c r="K727" s="217"/>
    </row>
    <row r="728" ht="13.5" customHeight="1">
      <c r="A728" s="217"/>
      <c r="B728" s="217"/>
      <c r="C728" s="217"/>
      <c r="D728" s="217"/>
      <c r="E728" s="217"/>
      <c r="F728" s="217"/>
      <c r="G728" s="217"/>
      <c r="H728" s="217"/>
      <c r="I728" s="217"/>
      <c r="J728" s="217"/>
      <c r="K728" s="217"/>
    </row>
    <row r="729" ht="13.5" customHeight="1">
      <c r="A729" s="217"/>
      <c r="B729" s="217"/>
      <c r="C729" s="217"/>
      <c r="D729" s="217"/>
      <c r="E729" s="217"/>
      <c r="F729" s="217"/>
      <c r="G729" s="217"/>
      <c r="H729" s="217"/>
      <c r="I729" s="217"/>
      <c r="J729" s="217"/>
      <c r="K729" s="217"/>
    </row>
    <row r="730" ht="13.5" customHeight="1">
      <c r="A730" s="217"/>
      <c r="B730" s="217"/>
      <c r="C730" s="217"/>
      <c r="D730" s="217"/>
      <c r="E730" s="217"/>
      <c r="F730" s="217"/>
      <c r="G730" s="217"/>
      <c r="H730" s="217"/>
      <c r="I730" s="217"/>
      <c r="J730" s="217"/>
      <c r="K730" s="217"/>
    </row>
    <row r="731" ht="13.5" customHeight="1">
      <c r="A731" s="217"/>
      <c r="B731" s="217"/>
      <c r="C731" s="217"/>
      <c r="D731" s="217"/>
      <c r="E731" s="217"/>
      <c r="F731" s="217"/>
      <c r="G731" s="217"/>
      <c r="H731" s="217"/>
      <c r="I731" s="217"/>
      <c r="J731" s="217"/>
      <c r="K731" s="217"/>
    </row>
    <row r="732" ht="13.5" customHeight="1">
      <c r="A732" s="217"/>
      <c r="B732" s="217"/>
      <c r="C732" s="217"/>
      <c r="D732" s="217"/>
      <c r="E732" s="217"/>
      <c r="F732" s="217"/>
      <c r="G732" s="217"/>
      <c r="H732" s="217"/>
      <c r="I732" s="217"/>
      <c r="J732" s="217"/>
      <c r="K732" s="217"/>
    </row>
    <row r="733" ht="13.5" customHeight="1">
      <c r="A733" s="217"/>
      <c r="B733" s="217"/>
      <c r="C733" s="217"/>
      <c r="D733" s="217"/>
      <c r="E733" s="217"/>
      <c r="F733" s="217"/>
      <c r="G733" s="217"/>
      <c r="H733" s="217"/>
      <c r="I733" s="217"/>
      <c r="J733" s="217"/>
      <c r="K733" s="217"/>
    </row>
    <row r="734" ht="13.5" customHeight="1">
      <c r="A734" s="217"/>
      <c r="B734" s="217"/>
      <c r="C734" s="217"/>
      <c r="D734" s="217"/>
      <c r="E734" s="217"/>
      <c r="F734" s="217"/>
      <c r="G734" s="217"/>
      <c r="H734" s="217"/>
      <c r="I734" s="217"/>
      <c r="J734" s="217"/>
      <c r="K734" s="217"/>
    </row>
    <row r="735" ht="13.5" customHeight="1">
      <c r="A735" s="217"/>
      <c r="B735" s="217"/>
      <c r="C735" s="217"/>
      <c r="D735" s="217"/>
      <c r="E735" s="217"/>
      <c r="F735" s="217"/>
      <c r="G735" s="217"/>
      <c r="H735" s="217"/>
      <c r="I735" s="217"/>
      <c r="J735" s="217"/>
      <c r="K735" s="217"/>
    </row>
    <row r="736" ht="13.5" customHeight="1">
      <c r="A736" s="217"/>
      <c r="B736" s="217"/>
      <c r="C736" s="217"/>
      <c r="D736" s="217"/>
      <c r="E736" s="217"/>
      <c r="F736" s="217"/>
      <c r="G736" s="217"/>
      <c r="H736" s="217"/>
      <c r="I736" s="217"/>
      <c r="J736" s="217"/>
      <c r="K736" s="217"/>
    </row>
    <row r="737" ht="13.5" customHeight="1">
      <c r="A737" s="217"/>
      <c r="B737" s="217"/>
      <c r="C737" s="217"/>
      <c r="D737" s="217"/>
      <c r="E737" s="217"/>
      <c r="F737" s="217"/>
      <c r="G737" s="217"/>
      <c r="H737" s="217"/>
      <c r="I737" s="217"/>
      <c r="J737" s="217"/>
      <c r="K737" s="217"/>
    </row>
    <row r="738" ht="13.5" customHeight="1">
      <c r="A738" s="217"/>
      <c r="B738" s="217"/>
      <c r="C738" s="217"/>
      <c r="D738" s="217"/>
      <c r="E738" s="217"/>
      <c r="F738" s="217"/>
      <c r="G738" s="217"/>
      <c r="H738" s="217"/>
      <c r="I738" s="217"/>
      <c r="J738" s="217"/>
      <c r="K738" s="217"/>
    </row>
    <row r="739" ht="13.5" customHeight="1">
      <c r="A739" s="217"/>
      <c r="B739" s="217"/>
      <c r="C739" s="217"/>
      <c r="D739" s="217"/>
      <c r="E739" s="217"/>
      <c r="F739" s="217"/>
      <c r="G739" s="217"/>
      <c r="H739" s="217"/>
      <c r="I739" s="217"/>
      <c r="J739" s="217"/>
      <c r="K739" s="217"/>
    </row>
    <row r="740" ht="13.5" customHeight="1">
      <c r="A740" s="217"/>
      <c r="B740" s="217"/>
      <c r="C740" s="217"/>
      <c r="D740" s="217"/>
      <c r="E740" s="217"/>
      <c r="F740" s="217"/>
      <c r="G740" s="217"/>
      <c r="H740" s="217"/>
      <c r="I740" s="217"/>
      <c r="J740" s="217"/>
      <c r="K740" s="217"/>
    </row>
    <row r="741" ht="13.5" customHeight="1">
      <c r="A741" s="217"/>
      <c r="B741" s="217"/>
      <c r="C741" s="217"/>
      <c r="D741" s="217"/>
      <c r="E741" s="217"/>
      <c r="F741" s="217"/>
      <c r="G741" s="217"/>
      <c r="H741" s="217"/>
      <c r="I741" s="217"/>
      <c r="J741" s="217"/>
      <c r="K741" s="217"/>
    </row>
    <row r="742" ht="13.5" customHeight="1">
      <c r="A742" s="217"/>
      <c r="B742" s="217"/>
      <c r="C742" s="217"/>
      <c r="D742" s="217"/>
      <c r="E742" s="217"/>
      <c r="F742" s="217"/>
      <c r="G742" s="217"/>
      <c r="H742" s="217"/>
      <c r="I742" s="217"/>
      <c r="J742" s="217"/>
      <c r="K742" s="217"/>
    </row>
    <row r="743" ht="13.5" customHeight="1">
      <c r="A743" s="217"/>
      <c r="B743" s="217"/>
      <c r="C743" s="217"/>
      <c r="D743" s="217"/>
      <c r="E743" s="217"/>
      <c r="F743" s="217"/>
      <c r="G743" s="217"/>
      <c r="H743" s="217"/>
      <c r="I743" s="217"/>
      <c r="J743" s="217"/>
      <c r="K743" s="217"/>
    </row>
    <row r="744" ht="13.5" customHeight="1">
      <c r="A744" s="217"/>
      <c r="B744" s="217"/>
      <c r="C744" s="217"/>
      <c r="D744" s="217"/>
      <c r="E744" s="217"/>
      <c r="F744" s="217"/>
      <c r="G744" s="217"/>
      <c r="H744" s="217"/>
      <c r="I744" s="217"/>
      <c r="J744" s="217"/>
      <c r="K744" s="217"/>
    </row>
    <row r="745" ht="13.5" customHeight="1">
      <c r="A745" s="217"/>
      <c r="B745" s="217"/>
      <c r="C745" s="217"/>
      <c r="D745" s="217"/>
      <c r="E745" s="217"/>
      <c r="F745" s="217"/>
      <c r="G745" s="217"/>
      <c r="H745" s="217"/>
      <c r="I745" s="217"/>
      <c r="J745" s="217"/>
      <c r="K745" s="217"/>
    </row>
    <row r="746" ht="13.5" customHeight="1">
      <c r="A746" s="217"/>
      <c r="B746" s="217"/>
      <c r="C746" s="217"/>
      <c r="D746" s="217"/>
      <c r="E746" s="217"/>
      <c r="F746" s="217"/>
      <c r="G746" s="217"/>
      <c r="H746" s="217"/>
      <c r="I746" s="217"/>
      <c r="J746" s="217"/>
      <c r="K746" s="217"/>
    </row>
    <row r="747" ht="13.5" customHeight="1">
      <c r="A747" s="217"/>
      <c r="B747" s="217"/>
      <c r="C747" s="217"/>
      <c r="D747" s="217"/>
      <c r="E747" s="217"/>
      <c r="F747" s="217"/>
      <c r="G747" s="217"/>
      <c r="H747" s="217"/>
      <c r="I747" s="217"/>
      <c r="J747" s="217"/>
      <c r="K747" s="217"/>
    </row>
    <row r="748" ht="13.5" customHeight="1">
      <c r="A748" s="217"/>
      <c r="B748" s="217"/>
      <c r="C748" s="217"/>
      <c r="D748" s="217"/>
      <c r="E748" s="217"/>
      <c r="F748" s="217"/>
      <c r="G748" s="217"/>
      <c r="H748" s="217"/>
      <c r="I748" s="217"/>
      <c r="J748" s="217"/>
      <c r="K748" s="217"/>
    </row>
    <row r="749" ht="13.5" customHeight="1">
      <c r="A749" s="217"/>
      <c r="B749" s="217"/>
      <c r="C749" s="217"/>
      <c r="D749" s="217"/>
      <c r="E749" s="217"/>
      <c r="F749" s="217"/>
      <c r="G749" s="217"/>
      <c r="H749" s="217"/>
      <c r="I749" s="217"/>
      <c r="J749" s="217"/>
      <c r="K749" s="217"/>
    </row>
    <row r="750" ht="13.5" customHeight="1">
      <c r="A750" s="217"/>
      <c r="B750" s="217"/>
      <c r="C750" s="217"/>
      <c r="D750" s="217"/>
      <c r="E750" s="217"/>
      <c r="F750" s="217"/>
      <c r="G750" s="217"/>
      <c r="H750" s="217"/>
      <c r="I750" s="217"/>
      <c r="J750" s="217"/>
      <c r="K750" s="217"/>
    </row>
    <row r="751" ht="13.5" customHeight="1">
      <c r="A751" s="217"/>
      <c r="B751" s="217"/>
      <c r="C751" s="217"/>
      <c r="D751" s="217"/>
      <c r="E751" s="217"/>
      <c r="F751" s="217"/>
      <c r="G751" s="217"/>
      <c r="H751" s="217"/>
      <c r="I751" s="217"/>
      <c r="J751" s="217"/>
      <c r="K751" s="217"/>
    </row>
    <row r="752" ht="13.5" customHeight="1">
      <c r="A752" s="217"/>
      <c r="B752" s="217"/>
      <c r="C752" s="217"/>
      <c r="D752" s="217"/>
      <c r="E752" s="217"/>
      <c r="F752" s="217"/>
      <c r="G752" s="217"/>
      <c r="H752" s="217"/>
      <c r="I752" s="217"/>
      <c r="J752" s="217"/>
      <c r="K752" s="217"/>
    </row>
    <row r="753" ht="13.5" customHeight="1">
      <c r="A753" s="217"/>
      <c r="B753" s="217"/>
      <c r="C753" s="217"/>
      <c r="D753" s="217"/>
      <c r="E753" s="217"/>
      <c r="F753" s="217"/>
      <c r="G753" s="217"/>
      <c r="H753" s="217"/>
      <c r="I753" s="217"/>
      <c r="J753" s="217"/>
      <c r="K753" s="217"/>
    </row>
    <row r="754" ht="13.5" customHeight="1">
      <c r="A754" s="217"/>
      <c r="B754" s="217"/>
      <c r="C754" s="217"/>
      <c r="D754" s="217"/>
      <c r="E754" s="217"/>
      <c r="F754" s="217"/>
      <c r="G754" s="217"/>
      <c r="H754" s="217"/>
      <c r="I754" s="217"/>
      <c r="J754" s="217"/>
      <c r="K754" s="217"/>
    </row>
    <row r="755" ht="13.5" customHeight="1">
      <c r="A755" s="217"/>
      <c r="B755" s="217"/>
      <c r="C755" s="217"/>
      <c r="D755" s="217"/>
      <c r="E755" s="217"/>
      <c r="F755" s="217"/>
      <c r="G755" s="217"/>
      <c r="H755" s="217"/>
      <c r="I755" s="217"/>
      <c r="J755" s="217"/>
      <c r="K755" s="217"/>
    </row>
    <row r="756" ht="13.5" customHeight="1">
      <c r="A756" s="217"/>
      <c r="B756" s="217"/>
      <c r="C756" s="217"/>
      <c r="D756" s="217"/>
      <c r="E756" s="217"/>
      <c r="F756" s="217"/>
      <c r="G756" s="217"/>
      <c r="H756" s="217"/>
      <c r="I756" s="217"/>
      <c r="J756" s="217"/>
      <c r="K756" s="217"/>
    </row>
    <row r="757" ht="13.5" customHeight="1">
      <c r="A757" s="217"/>
      <c r="B757" s="217"/>
      <c r="C757" s="217"/>
      <c r="D757" s="217"/>
      <c r="E757" s="217"/>
      <c r="F757" s="217"/>
      <c r="G757" s="217"/>
      <c r="H757" s="217"/>
      <c r="I757" s="217"/>
      <c r="J757" s="217"/>
      <c r="K757" s="217"/>
    </row>
    <row r="758" ht="13.5" customHeight="1">
      <c r="A758" s="217"/>
      <c r="B758" s="217"/>
      <c r="C758" s="217"/>
      <c r="D758" s="217"/>
      <c r="E758" s="217"/>
      <c r="F758" s="217"/>
      <c r="G758" s="217"/>
      <c r="H758" s="217"/>
      <c r="I758" s="217"/>
      <c r="J758" s="217"/>
      <c r="K758" s="217"/>
    </row>
    <row r="759" ht="13.5" customHeight="1">
      <c r="A759" s="217"/>
      <c r="B759" s="217"/>
      <c r="C759" s="217"/>
      <c r="D759" s="217"/>
      <c r="E759" s="217"/>
      <c r="F759" s="217"/>
      <c r="G759" s="217"/>
      <c r="H759" s="217"/>
      <c r="I759" s="217"/>
      <c r="J759" s="217"/>
      <c r="K759" s="217"/>
    </row>
    <row r="760" ht="13.5" customHeight="1">
      <c r="A760" s="217"/>
      <c r="B760" s="217"/>
      <c r="C760" s="217"/>
      <c r="D760" s="217"/>
      <c r="E760" s="217"/>
      <c r="F760" s="217"/>
      <c r="G760" s="217"/>
      <c r="H760" s="217"/>
      <c r="I760" s="217"/>
      <c r="J760" s="217"/>
      <c r="K760" s="217"/>
    </row>
    <row r="761" ht="13.5" customHeight="1">
      <c r="A761" s="217"/>
      <c r="B761" s="217"/>
      <c r="C761" s="217"/>
      <c r="D761" s="217"/>
      <c r="E761" s="217"/>
      <c r="F761" s="217"/>
      <c r="G761" s="217"/>
      <c r="H761" s="217"/>
      <c r="I761" s="217"/>
      <c r="J761" s="217"/>
      <c r="K761" s="217"/>
    </row>
    <row r="762" ht="13.5" customHeight="1">
      <c r="A762" s="217"/>
      <c r="B762" s="217"/>
      <c r="C762" s="217"/>
      <c r="D762" s="217"/>
      <c r="E762" s="217"/>
      <c r="F762" s="217"/>
      <c r="G762" s="217"/>
      <c r="H762" s="217"/>
      <c r="I762" s="217"/>
      <c r="J762" s="217"/>
      <c r="K762" s="217"/>
    </row>
    <row r="763" ht="13.5" customHeight="1">
      <c r="A763" s="217"/>
      <c r="B763" s="217"/>
      <c r="C763" s="217"/>
      <c r="D763" s="217"/>
      <c r="E763" s="217"/>
      <c r="F763" s="217"/>
      <c r="G763" s="217"/>
      <c r="H763" s="217"/>
      <c r="I763" s="217"/>
      <c r="J763" s="217"/>
      <c r="K763" s="217"/>
    </row>
    <row r="764" ht="13.5" customHeight="1">
      <c r="A764" s="217"/>
      <c r="B764" s="217"/>
      <c r="C764" s="217"/>
      <c r="D764" s="217"/>
      <c r="E764" s="217"/>
      <c r="F764" s="217"/>
      <c r="G764" s="217"/>
      <c r="H764" s="217"/>
      <c r="I764" s="217"/>
      <c r="J764" s="217"/>
      <c r="K764" s="217"/>
    </row>
    <row r="765" ht="13.5" customHeight="1">
      <c r="A765" s="217"/>
      <c r="B765" s="217"/>
      <c r="C765" s="217"/>
      <c r="D765" s="217"/>
      <c r="E765" s="217"/>
      <c r="F765" s="217"/>
      <c r="G765" s="217"/>
      <c r="H765" s="217"/>
      <c r="I765" s="217"/>
      <c r="J765" s="217"/>
      <c r="K765" s="217"/>
    </row>
    <row r="766" ht="13.5" customHeight="1">
      <c r="A766" s="217"/>
      <c r="B766" s="217"/>
      <c r="C766" s="217"/>
      <c r="D766" s="217"/>
      <c r="E766" s="217"/>
      <c r="F766" s="217"/>
      <c r="G766" s="217"/>
      <c r="H766" s="217"/>
      <c r="I766" s="217"/>
      <c r="J766" s="217"/>
      <c r="K766" s="217"/>
    </row>
    <row r="767" ht="13.5" customHeight="1">
      <c r="A767" s="217"/>
      <c r="B767" s="217"/>
      <c r="C767" s="217"/>
      <c r="D767" s="217"/>
      <c r="E767" s="217"/>
      <c r="F767" s="217"/>
      <c r="G767" s="217"/>
      <c r="H767" s="217"/>
      <c r="I767" s="217"/>
      <c r="J767" s="217"/>
      <c r="K767" s="217"/>
    </row>
    <row r="768" ht="13.5" customHeight="1">
      <c r="A768" s="217"/>
      <c r="B768" s="217"/>
      <c r="C768" s="217"/>
      <c r="D768" s="217"/>
      <c r="E768" s="217"/>
      <c r="F768" s="217"/>
      <c r="G768" s="217"/>
      <c r="H768" s="217"/>
      <c r="I768" s="217"/>
      <c r="J768" s="217"/>
      <c r="K768" s="217"/>
    </row>
    <row r="769" ht="13.5" customHeight="1">
      <c r="A769" s="217"/>
      <c r="B769" s="217"/>
      <c r="C769" s="217"/>
      <c r="D769" s="217"/>
      <c r="E769" s="217"/>
      <c r="F769" s="217"/>
      <c r="G769" s="217"/>
      <c r="H769" s="217"/>
      <c r="I769" s="217"/>
      <c r="J769" s="217"/>
      <c r="K769" s="217"/>
    </row>
    <row r="770" ht="13.5" customHeight="1">
      <c r="A770" s="217"/>
      <c r="B770" s="217"/>
      <c r="C770" s="217"/>
      <c r="D770" s="217"/>
      <c r="E770" s="217"/>
      <c r="F770" s="217"/>
      <c r="G770" s="217"/>
      <c r="H770" s="217"/>
      <c r="I770" s="217"/>
      <c r="J770" s="217"/>
      <c r="K770" s="217"/>
    </row>
    <row r="771" ht="13.5" customHeight="1">
      <c r="A771" s="217"/>
      <c r="B771" s="217"/>
      <c r="C771" s="217"/>
      <c r="D771" s="217"/>
      <c r="E771" s="217"/>
      <c r="F771" s="217"/>
      <c r="G771" s="217"/>
      <c r="H771" s="217"/>
      <c r="I771" s="217"/>
      <c r="J771" s="217"/>
      <c r="K771" s="217"/>
    </row>
    <row r="772" ht="13.5" customHeight="1">
      <c r="A772" s="217"/>
      <c r="B772" s="217"/>
      <c r="C772" s="217"/>
      <c r="D772" s="217"/>
      <c r="E772" s="217"/>
      <c r="F772" s="217"/>
      <c r="G772" s="217"/>
      <c r="H772" s="217"/>
      <c r="I772" s="217"/>
      <c r="J772" s="217"/>
      <c r="K772" s="217"/>
    </row>
    <row r="773" ht="13.5" customHeight="1">
      <c r="A773" s="217"/>
      <c r="B773" s="217"/>
      <c r="C773" s="217"/>
      <c r="D773" s="217"/>
      <c r="E773" s="217"/>
      <c r="F773" s="217"/>
      <c r="G773" s="217"/>
      <c r="H773" s="217"/>
      <c r="I773" s="217"/>
      <c r="J773" s="217"/>
      <c r="K773" s="217"/>
    </row>
    <row r="774" ht="13.5" customHeight="1">
      <c r="A774" s="217"/>
      <c r="B774" s="217"/>
      <c r="C774" s="217"/>
      <c r="D774" s="217"/>
      <c r="E774" s="217"/>
      <c r="F774" s="217"/>
      <c r="G774" s="217"/>
      <c r="H774" s="217"/>
      <c r="I774" s="217"/>
      <c r="J774" s="217"/>
      <c r="K774" s="217"/>
    </row>
    <row r="775" ht="13.5" customHeight="1">
      <c r="A775" s="217"/>
      <c r="B775" s="217"/>
      <c r="C775" s="217"/>
      <c r="D775" s="217"/>
      <c r="E775" s="217"/>
      <c r="F775" s="217"/>
      <c r="G775" s="217"/>
      <c r="H775" s="217"/>
      <c r="I775" s="217"/>
      <c r="J775" s="217"/>
      <c r="K775" s="217"/>
    </row>
    <row r="776" ht="13.5" customHeight="1">
      <c r="A776" s="217"/>
      <c r="B776" s="217"/>
      <c r="C776" s="217"/>
      <c r="D776" s="217"/>
      <c r="E776" s="217"/>
      <c r="F776" s="217"/>
      <c r="G776" s="217"/>
      <c r="H776" s="217"/>
      <c r="I776" s="217"/>
      <c r="J776" s="217"/>
      <c r="K776" s="217"/>
    </row>
    <row r="777" ht="13.5" customHeight="1">
      <c r="A777" s="217"/>
      <c r="B777" s="217"/>
      <c r="C777" s="217"/>
      <c r="D777" s="217"/>
      <c r="E777" s="217"/>
      <c r="F777" s="217"/>
      <c r="G777" s="217"/>
      <c r="H777" s="217"/>
      <c r="I777" s="217"/>
      <c r="J777" s="217"/>
      <c r="K777" s="217"/>
    </row>
    <row r="778" ht="13.5" customHeight="1">
      <c r="A778" s="217"/>
      <c r="B778" s="217"/>
      <c r="C778" s="217"/>
      <c r="D778" s="217"/>
      <c r="E778" s="217"/>
      <c r="F778" s="217"/>
      <c r="G778" s="217"/>
      <c r="H778" s="217"/>
      <c r="I778" s="217"/>
      <c r="J778" s="217"/>
      <c r="K778" s="217"/>
    </row>
    <row r="779" ht="13.5" customHeight="1">
      <c r="A779" s="217"/>
      <c r="B779" s="217"/>
      <c r="C779" s="217"/>
      <c r="D779" s="217"/>
      <c r="E779" s="217"/>
      <c r="F779" s="217"/>
      <c r="G779" s="217"/>
      <c r="H779" s="217"/>
      <c r="I779" s="217"/>
      <c r="J779" s="217"/>
      <c r="K779" s="217"/>
    </row>
    <row r="780" ht="13.5" customHeight="1">
      <c r="A780" s="217"/>
      <c r="B780" s="217"/>
      <c r="C780" s="217"/>
      <c r="D780" s="217"/>
      <c r="E780" s="217"/>
      <c r="F780" s="217"/>
      <c r="G780" s="217"/>
      <c r="H780" s="217"/>
      <c r="I780" s="217"/>
      <c r="J780" s="217"/>
      <c r="K780" s="217"/>
    </row>
    <row r="781" ht="13.5" customHeight="1">
      <c r="A781" s="217"/>
      <c r="B781" s="217"/>
      <c r="C781" s="217"/>
      <c r="D781" s="217"/>
      <c r="E781" s="217"/>
      <c r="F781" s="217"/>
      <c r="G781" s="217"/>
      <c r="H781" s="217"/>
      <c r="I781" s="217"/>
      <c r="J781" s="217"/>
      <c r="K781" s="217"/>
    </row>
    <row r="782" ht="13.5" customHeight="1">
      <c r="A782" s="217"/>
      <c r="B782" s="217"/>
      <c r="C782" s="217"/>
      <c r="D782" s="217"/>
      <c r="E782" s="217"/>
      <c r="F782" s="217"/>
      <c r="G782" s="217"/>
      <c r="H782" s="217"/>
      <c r="I782" s="217"/>
      <c r="J782" s="217"/>
      <c r="K782" s="217"/>
    </row>
    <row r="783" ht="13.5" customHeight="1">
      <c r="A783" s="217"/>
      <c r="B783" s="217"/>
      <c r="C783" s="217"/>
      <c r="D783" s="217"/>
      <c r="E783" s="217"/>
      <c r="F783" s="217"/>
      <c r="G783" s="217"/>
      <c r="H783" s="217"/>
      <c r="I783" s="217"/>
      <c r="J783" s="217"/>
      <c r="K783" s="217"/>
    </row>
    <row r="784" ht="13.5" customHeight="1">
      <c r="A784" s="217"/>
      <c r="B784" s="217"/>
      <c r="C784" s="217"/>
      <c r="D784" s="217"/>
      <c r="E784" s="217"/>
      <c r="F784" s="217"/>
      <c r="G784" s="217"/>
      <c r="H784" s="217"/>
      <c r="I784" s="217"/>
      <c r="J784" s="217"/>
      <c r="K784" s="217"/>
    </row>
    <row r="785" ht="13.5" customHeight="1">
      <c r="A785" s="217"/>
      <c r="B785" s="217"/>
      <c r="C785" s="217"/>
      <c r="D785" s="217"/>
      <c r="E785" s="217"/>
      <c r="F785" s="217"/>
      <c r="G785" s="217"/>
      <c r="H785" s="217"/>
      <c r="I785" s="217"/>
      <c r="J785" s="217"/>
      <c r="K785" s="217"/>
    </row>
    <row r="786" ht="13.5" customHeight="1">
      <c r="A786" s="217"/>
      <c r="B786" s="217"/>
      <c r="C786" s="217"/>
      <c r="D786" s="217"/>
      <c r="E786" s="217"/>
      <c r="F786" s="217"/>
      <c r="G786" s="217"/>
      <c r="H786" s="217"/>
      <c r="I786" s="217"/>
      <c r="J786" s="217"/>
      <c r="K786" s="217"/>
    </row>
    <row r="787" ht="13.5" customHeight="1">
      <c r="A787" s="217"/>
      <c r="B787" s="217"/>
      <c r="C787" s="217"/>
      <c r="D787" s="217"/>
      <c r="E787" s="217"/>
      <c r="F787" s="217"/>
      <c r="G787" s="217"/>
      <c r="H787" s="217"/>
      <c r="I787" s="217"/>
      <c r="J787" s="217"/>
      <c r="K787" s="217"/>
    </row>
    <row r="788" ht="13.5" customHeight="1">
      <c r="A788" s="217"/>
      <c r="B788" s="217"/>
      <c r="C788" s="217"/>
      <c r="D788" s="217"/>
      <c r="E788" s="217"/>
      <c r="F788" s="217"/>
      <c r="G788" s="217"/>
      <c r="H788" s="217"/>
      <c r="I788" s="217"/>
      <c r="J788" s="217"/>
      <c r="K788" s="217"/>
    </row>
    <row r="789" ht="13.5" customHeight="1">
      <c r="A789" s="217"/>
      <c r="B789" s="217"/>
      <c r="C789" s="217"/>
      <c r="D789" s="217"/>
      <c r="E789" s="217"/>
      <c r="F789" s="217"/>
      <c r="G789" s="217"/>
      <c r="H789" s="217"/>
      <c r="I789" s="217"/>
      <c r="J789" s="217"/>
      <c r="K789" s="217"/>
    </row>
    <row r="790" ht="13.5" customHeight="1">
      <c r="A790" s="217"/>
      <c r="B790" s="217"/>
      <c r="C790" s="217"/>
      <c r="D790" s="217"/>
      <c r="E790" s="217"/>
      <c r="F790" s="217"/>
      <c r="G790" s="217"/>
      <c r="H790" s="217"/>
      <c r="I790" s="217"/>
      <c r="J790" s="217"/>
      <c r="K790" s="217"/>
    </row>
    <row r="791" ht="13.5" customHeight="1">
      <c r="A791" s="217"/>
      <c r="B791" s="217"/>
      <c r="C791" s="217"/>
      <c r="D791" s="217"/>
      <c r="E791" s="217"/>
      <c r="F791" s="217"/>
      <c r="G791" s="217"/>
      <c r="H791" s="217"/>
      <c r="I791" s="217"/>
      <c r="J791" s="217"/>
      <c r="K791" s="217"/>
    </row>
    <row r="792" ht="13.5" customHeight="1">
      <c r="A792" s="217"/>
      <c r="B792" s="217"/>
      <c r="C792" s="217"/>
      <c r="D792" s="217"/>
      <c r="E792" s="217"/>
      <c r="F792" s="217"/>
      <c r="G792" s="217"/>
      <c r="H792" s="217"/>
      <c r="I792" s="217"/>
      <c r="J792" s="217"/>
      <c r="K792" s="217"/>
    </row>
    <row r="793" ht="13.5" customHeight="1">
      <c r="A793" s="217"/>
      <c r="B793" s="217"/>
      <c r="C793" s="217"/>
      <c r="D793" s="217"/>
      <c r="E793" s="217"/>
      <c r="F793" s="217"/>
      <c r="G793" s="217"/>
      <c r="H793" s="217"/>
      <c r="I793" s="217"/>
      <c r="J793" s="217"/>
      <c r="K793" s="217"/>
    </row>
    <row r="794" ht="13.5" customHeight="1">
      <c r="A794" s="217"/>
      <c r="B794" s="217"/>
      <c r="C794" s="217"/>
      <c r="D794" s="217"/>
      <c r="E794" s="217"/>
      <c r="F794" s="217"/>
      <c r="G794" s="217"/>
      <c r="H794" s="217"/>
      <c r="I794" s="217"/>
      <c r="J794" s="217"/>
      <c r="K794" s="217"/>
    </row>
    <row r="795" ht="13.5" customHeight="1">
      <c r="A795" s="217"/>
      <c r="B795" s="217"/>
      <c r="C795" s="217"/>
      <c r="D795" s="217"/>
      <c r="E795" s="217"/>
      <c r="F795" s="217"/>
      <c r="G795" s="217"/>
      <c r="H795" s="217"/>
      <c r="I795" s="217"/>
      <c r="J795" s="217"/>
      <c r="K795" s="217"/>
    </row>
    <row r="796" ht="13.5" customHeight="1">
      <c r="A796" s="217"/>
      <c r="B796" s="217"/>
      <c r="C796" s="217"/>
      <c r="D796" s="217"/>
      <c r="E796" s="217"/>
      <c r="F796" s="217"/>
      <c r="G796" s="217"/>
      <c r="H796" s="217"/>
      <c r="I796" s="217"/>
      <c r="J796" s="217"/>
      <c r="K796" s="217"/>
    </row>
    <row r="797" ht="13.5" customHeight="1">
      <c r="A797" s="217"/>
      <c r="B797" s="217"/>
      <c r="C797" s="217"/>
      <c r="D797" s="217"/>
      <c r="E797" s="217"/>
      <c r="F797" s="217"/>
      <c r="G797" s="217"/>
      <c r="H797" s="217"/>
      <c r="I797" s="217"/>
      <c r="J797" s="217"/>
      <c r="K797" s="217"/>
    </row>
    <row r="798" ht="13.5" customHeight="1">
      <c r="A798" s="217"/>
      <c r="B798" s="217"/>
      <c r="C798" s="217"/>
      <c r="D798" s="217"/>
      <c r="E798" s="217"/>
      <c r="F798" s="217"/>
      <c r="G798" s="217"/>
      <c r="H798" s="217"/>
      <c r="I798" s="217"/>
      <c r="J798" s="217"/>
      <c r="K798" s="217"/>
    </row>
    <row r="799" ht="13.5" customHeight="1">
      <c r="A799" s="217"/>
      <c r="B799" s="217"/>
      <c r="C799" s="217"/>
      <c r="D799" s="217"/>
      <c r="E799" s="217"/>
      <c r="F799" s="217"/>
      <c r="G799" s="217"/>
      <c r="H799" s="217"/>
      <c r="I799" s="217"/>
      <c r="J799" s="217"/>
      <c r="K799" s="217"/>
    </row>
    <row r="800" ht="13.5" customHeight="1">
      <c r="A800" s="217"/>
      <c r="B800" s="217"/>
      <c r="C800" s="217"/>
      <c r="D800" s="217"/>
      <c r="E800" s="217"/>
      <c r="F800" s="217"/>
      <c r="G800" s="217"/>
      <c r="H800" s="217"/>
      <c r="I800" s="217"/>
      <c r="J800" s="217"/>
      <c r="K800" s="217"/>
    </row>
    <row r="801" ht="13.5" customHeight="1">
      <c r="A801" s="217"/>
      <c r="B801" s="217"/>
      <c r="C801" s="217"/>
      <c r="D801" s="217"/>
      <c r="E801" s="217"/>
      <c r="F801" s="217"/>
      <c r="G801" s="217"/>
      <c r="H801" s="217"/>
      <c r="I801" s="217"/>
      <c r="J801" s="217"/>
      <c r="K801" s="217"/>
    </row>
    <row r="802" ht="13.5" customHeight="1">
      <c r="A802" s="217"/>
      <c r="B802" s="217"/>
      <c r="C802" s="217"/>
      <c r="D802" s="217"/>
      <c r="E802" s="217"/>
      <c r="F802" s="217"/>
      <c r="G802" s="217"/>
      <c r="H802" s="217"/>
      <c r="I802" s="217"/>
      <c r="J802" s="217"/>
      <c r="K802" s="217"/>
    </row>
    <row r="803" ht="13.5" customHeight="1">
      <c r="A803" s="217"/>
      <c r="B803" s="217"/>
      <c r="C803" s="217"/>
      <c r="D803" s="217"/>
      <c r="E803" s="217"/>
      <c r="F803" s="217"/>
      <c r="G803" s="217"/>
      <c r="H803" s="217"/>
      <c r="I803" s="217"/>
      <c r="J803" s="217"/>
      <c r="K803" s="217"/>
    </row>
    <row r="804" ht="13.5" customHeight="1">
      <c r="A804" s="217"/>
      <c r="B804" s="217"/>
      <c r="C804" s="217"/>
      <c r="D804" s="217"/>
      <c r="E804" s="217"/>
      <c r="F804" s="217"/>
      <c r="G804" s="217"/>
      <c r="H804" s="217"/>
      <c r="I804" s="217"/>
      <c r="J804" s="217"/>
      <c r="K804" s="217"/>
    </row>
    <row r="805" ht="13.5" customHeight="1">
      <c r="A805" s="217"/>
      <c r="B805" s="217"/>
      <c r="C805" s="217"/>
      <c r="D805" s="217"/>
      <c r="E805" s="217"/>
      <c r="F805" s="217"/>
      <c r="G805" s="217"/>
      <c r="H805" s="217"/>
      <c r="I805" s="217"/>
      <c r="J805" s="217"/>
      <c r="K805" s="217"/>
    </row>
    <row r="806" ht="13.5" customHeight="1">
      <c r="A806" s="217"/>
      <c r="B806" s="217"/>
      <c r="C806" s="217"/>
      <c r="D806" s="217"/>
      <c r="E806" s="217"/>
      <c r="F806" s="217"/>
      <c r="G806" s="217"/>
      <c r="H806" s="217"/>
      <c r="I806" s="217"/>
      <c r="J806" s="217"/>
      <c r="K806" s="217"/>
    </row>
    <row r="807" ht="13.5" customHeight="1">
      <c r="A807" s="217"/>
      <c r="B807" s="217"/>
      <c r="C807" s="217"/>
      <c r="D807" s="217"/>
      <c r="E807" s="217"/>
      <c r="F807" s="217"/>
      <c r="G807" s="217"/>
      <c r="H807" s="217"/>
      <c r="I807" s="217"/>
      <c r="J807" s="217"/>
      <c r="K807" s="217"/>
    </row>
    <row r="808" ht="13.5" customHeight="1">
      <c r="A808" s="217"/>
      <c r="B808" s="217"/>
      <c r="C808" s="217"/>
      <c r="D808" s="217"/>
      <c r="E808" s="217"/>
      <c r="F808" s="217"/>
      <c r="G808" s="217"/>
      <c r="H808" s="217"/>
      <c r="I808" s="217"/>
      <c r="J808" s="217"/>
      <c r="K808" s="217"/>
    </row>
    <row r="809" ht="13.5" customHeight="1">
      <c r="A809" s="217"/>
      <c r="B809" s="217"/>
      <c r="C809" s="217"/>
      <c r="D809" s="217"/>
      <c r="E809" s="217"/>
      <c r="F809" s="217"/>
      <c r="G809" s="217"/>
      <c r="H809" s="217"/>
      <c r="I809" s="217"/>
      <c r="J809" s="217"/>
      <c r="K809" s="217"/>
    </row>
    <row r="810" ht="13.5" customHeight="1">
      <c r="A810" s="217"/>
      <c r="B810" s="217"/>
      <c r="C810" s="217"/>
      <c r="D810" s="217"/>
      <c r="E810" s="217"/>
      <c r="F810" s="217"/>
      <c r="G810" s="217"/>
      <c r="H810" s="217"/>
      <c r="I810" s="217"/>
      <c r="J810" s="217"/>
      <c r="K810" s="217"/>
    </row>
    <row r="811" ht="13.5" customHeight="1">
      <c r="A811" s="217"/>
      <c r="B811" s="217"/>
      <c r="C811" s="217"/>
      <c r="D811" s="217"/>
      <c r="E811" s="217"/>
      <c r="F811" s="217"/>
      <c r="G811" s="217"/>
      <c r="H811" s="217"/>
      <c r="I811" s="217"/>
      <c r="J811" s="217"/>
      <c r="K811" s="217"/>
    </row>
    <row r="812" ht="13.5" customHeight="1">
      <c r="A812" s="217"/>
      <c r="B812" s="217"/>
      <c r="C812" s="217"/>
      <c r="D812" s="217"/>
      <c r="E812" s="217"/>
      <c r="F812" s="217"/>
      <c r="G812" s="217"/>
      <c r="H812" s="217"/>
      <c r="I812" s="217"/>
      <c r="J812" s="217"/>
      <c r="K812" s="217"/>
    </row>
    <row r="813" ht="13.5" customHeight="1">
      <c r="A813" s="217"/>
      <c r="B813" s="217"/>
      <c r="C813" s="217"/>
      <c r="D813" s="217"/>
      <c r="E813" s="217"/>
      <c r="F813" s="217"/>
      <c r="G813" s="217"/>
      <c r="H813" s="217"/>
      <c r="I813" s="217"/>
      <c r="J813" s="217"/>
      <c r="K813" s="217"/>
    </row>
    <row r="814" ht="13.5" customHeight="1">
      <c r="A814" s="217"/>
      <c r="B814" s="217"/>
      <c r="C814" s="217"/>
      <c r="D814" s="217"/>
      <c r="E814" s="217"/>
      <c r="F814" s="217"/>
      <c r="G814" s="217"/>
      <c r="H814" s="217"/>
      <c r="I814" s="217"/>
      <c r="J814" s="217"/>
      <c r="K814" s="217"/>
    </row>
    <row r="815" ht="13.5" customHeight="1">
      <c r="A815" s="217"/>
      <c r="B815" s="217"/>
      <c r="C815" s="217"/>
      <c r="D815" s="217"/>
      <c r="E815" s="217"/>
      <c r="F815" s="217"/>
      <c r="G815" s="217"/>
      <c r="H815" s="217"/>
      <c r="I815" s="217"/>
      <c r="J815" s="217"/>
      <c r="K815" s="217"/>
    </row>
    <row r="816" ht="13.5" customHeight="1">
      <c r="A816" s="217"/>
      <c r="B816" s="217"/>
      <c r="C816" s="217"/>
      <c r="D816" s="217"/>
      <c r="E816" s="217"/>
      <c r="F816" s="217"/>
      <c r="G816" s="217"/>
      <c r="H816" s="217"/>
      <c r="I816" s="217"/>
      <c r="J816" s="217"/>
      <c r="K816" s="217"/>
    </row>
    <row r="817" ht="13.5" customHeight="1">
      <c r="A817" s="217"/>
      <c r="B817" s="217"/>
      <c r="C817" s="217"/>
      <c r="D817" s="217"/>
      <c r="E817" s="217"/>
      <c r="F817" s="217"/>
      <c r="G817" s="217"/>
      <c r="H817" s="217"/>
      <c r="I817" s="217"/>
      <c r="J817" s="217"/>
      <c r="K817" s="217"/>
    </row>
    <row r="818" ht="13.5" customHeight="1">
      <c r="A818" s="217"/>
      <c r="B818" s="217"/>
      <c r="C818" s="217"/>
      <c r="D818" s="217"/>
      <c r="E818" s="217"/>
      <c r="F818" s="217"/>
      <c r="G818" s="217"/>
      <c r="H818" s="217"/>
      <c r="I818" s="217"/>
      <c r="J818" s="217"/>
      <c r="K818" s="217"/>
    </row>
    <row r="819" ht="13.5" customHeight="1">
      <c r="A819" s="217"/>
      <c r="B819" s="217"/>
      <c r="C819" s="217"/>
      <c r="D819" s="217"/>
      <c r="E819" s="217"/>
      <c r="F819" s="217"/>
      <c r="G819" s="217"/>
      <c r="H819" s="217"/>
      <c r="I819" s="217"/>
      <c r="J819" s="217"/>
      <c r="K819" s="217"/>
    </row>
    <row r="820" ht="13.5" customHeight="1">
      <c r="A820" s="217"/>
      <c r="B820" s="217"/>
      <c r="C820" s="217"/>
      <c r="D820" s="217"/>
      <c r="E820" s="217"/>
      <c r="F820" s="217"/>
      <c r="G820" s="217"/>
      <c r="H820" s="217"/>
      <c r="I820" s="217"/>
      <c r="J820" s="217"/>
      <c r="K820" s="217"/>
    </row>
    <row r="821" ht="13.5" customHeight="1">
      <c r="A821" s="217"/>
      <c r="B821" s="217"/>
      <c r="C821" s="217"/>
      <c r="D821" s="217"/>
      <c r="E821" s="217"/>
      <c r="F821" s="217"/>
      <c r="G821" s="217"/>
      <c r="H821" s="217"/>
      <c r="I821" s="217"/>
      <c r="J821" s="217"/>
      <c r="K821" s="217"/>
    </row>
    <row r="822" ht="13.5" customHeight="1">
      <c r="A822" s="217"/>
      <c r="B822" s="217"/>
      <c r="C822" s="217"/>
      <c r="D822" s="217"/>
      <c r="E822" s="217"/>
      <c r="F822" s="217"/>
      <c r="G822" s="217"/>
      <c r="H822" s="217"/>
      <c r="I822" s="217"/>
      <c r="J822" s="217"/>
      <c r="K822" s="217"/>
    </row>
    <row r="823" ht="13.5" customHeight="1">
      <c r="A823" s="217"/>
      <c r="B823" s="217"/>
      <c r="C823" s="217"/>
      <c r="D823" s="217"/>
      <c r="E823" s="217"/>
      <c r="F823" s="217"/>
      <c r="G823" s="217"/>
      <c r="H823" s="217"/>
      <c r="I823" s="217"/>
      <c r="J823" s="217"/>
      <c r="K823" s="217"/>
    </row>
    <row r="824" ht="13.5" customHeight="1">
      <c r="A824" s="217"/>
      <c r="B824" s="217"/>
      <c r="C824" s="217"/>
      <c r="D824" s="217"/>
      <c r="E824" s="217"/>
      <c r="F824" s="217"/>
      <c r="G824" s="217"/>
      <c r="H824" s="217"/>
      <c r="I824" s="217"/>
      <c r="J824" s="217"/>
      <c r="K824" s="217"/>
    </row>
    <row r="825" ht="13.5" customHeight="1">
      <c r="A825" s="217"/>
      <c r="B825" s="217"/>
      <c r="C825" s="217"/>
      <c r="D825" s="217"/>
      <c r="E825" s="217"/>
      <c r="F825" s="217"/>
      <c r="G825" s="217"/>
      <c r="H825" s="217"/>
      <c r="I825" s="217"/>
      <c r="J825" s="217"/>
      <c r="K825" s="217"/>
    </row>
    <row r="826" ht="13.5" customHeight="1">
      <c r="A826" s="217"/>
      <c r="B826" s="217"/>
      <c r="C826" s="217"/>
      <c r="D826" s="217"/>
      <c r="E826" s="217"/>
      <c r="F826" s="217"/>
      <c r="G826" s="217"/>
      <c r="H826" s="217"/>
      <c r="I826" s="217"/>
      <c r="J826" s="217"/>
      <c r="K826" s="217"/>
    </row>
    <row r="827" ht="13.5" customHeight="1">
      <c r="A827" s="217"/>
      <c r="B827" s="217"/>
      <c r="C827" s="217"/>
      <c r="D827" s="217"/>
      <c r="E827" s="217"/>
      <c r="F827" s="217"/>
      <c r="G827" s="217"/>
      <c r="H827" s="217"/>
      <c r="I827" s="217"/>
      <c r="J827" s="217"/>
      <c r="K827" s="217"/>
    </row>
    <row r="828" ht="13.5" customHeight="1">
      <c r="A828" s="217"/>
      <c r="B828" s="217"/>
      <c r="C828" s="217"/>
      <c r="D828" s="217"/>
      <c r="E828" s="217"/>
      <c r="F828" s="217"/>
      <c r="G828" s="217"/>
      <c r="H828" s="217"/>
      <c r="I828" s="217"/>
      <c r="J828" s="217"/>
      <c r="K828" s="217"/>
    </row>
    <row r="829" ht="13.5" customHeight="1">
      <c r="A829" s="217"/>
      <c r="B829" s="217"/>
      <c r="C829" s="217"/>
      <c r="D829" s="217"/>
      <c r="E829" s="217"/>
      <c r="F829" s="217"/>
      <c r="G829" s="217"/>
      <c r="H829" s="217"/>
      <c r="I829" s="217"/>
      <c r="J829" s="217"/>
      <c r="K829" s="217"/>
    </row>
    <row r="830" ht="13.5" customHeight="1">
      <c r="A830" s="217"/>
      <c r="B830" s="217"/>
      <c r="C830" s="217"/>
      <c r="D830" s="217"/>
      <c r="E830" s="217"/>
      <c r="F830" s="217"/>
      <c r="G830" s="217"/>
      <c r="H830" s="217"/>
      <c r="I830" s="217"/>
      <c r="J830" s="217"/>
      <c r="K830" s="217"/>
    </row>
    <row r="831" ht="13.5" customHeight="1">
      <c r="A831" s="217"/>
      <c r="B831" s="217"/>
      <c r="C831" s="217"/>
      <c r="D831" s="217"/>
      <c r="E831" s="217"/>
      <c r="F831" s="217"/>
      <c r="G831" s="217"/>
      <c r="H831" s="217"/>
      <c r="I831" s="217"/>
      <c r="J831" s="217"/>
      <c r="K831" s="217"/>
    </row>
    <row r="832" ht="13.5" customHeight="1">
      <c r="A832" s="217"/>
      <c r="B832" s="217"/>
      <c r="C832" s="217"/>
      <c r="D832" s="217"/>
      <c r="E832" s="217"/>
      <c r="F832" s="217"/>
      <c r="G832" s="217"/>
      <c r="H832" s="217"/>
      <c r="I832" s="217"/>
      <c r="J832" s="217"/>
      <c r="K832" s="217"/>
    </row>
    <row r="833" ht="13.5" customHeight="1">
      <c r="A833" s="217"/>
      <c r="B833" s="217"/>
      <c r="C833" s="217"/>
      <c r="D833" s="217"/>
      <c r="E833" s="217"/>
      <c r="F833" s="217"/>
      <c r="G833" s="217"/>
      <c r="H833" s="217"/>
      <c r="I833" s="217"/>
      <c r="J833" s="217"/>
      <c r="K833" s="217"/>
    </row>
    <row r="834" ht="13.5" customHeight="1">
      <c r="A834" s="217"/>
      <c r="B834" s="217"/>
      <c r="C834" s="217"/>
      <c r="D834" s="217"/>
      <c r="E834" s="217"/>
      <c r="F834" s="217"/>
      <c r="G834" s="217"/>
      <c r="H834" s="217"/>
      <c r="I834" s="217"/>
      <c r="J834" s="217"/>
      <c r="K834" s="217"/>
    </row>
    <row r="835" ht="13.5" customHeight="1">
      <c r="A835" s="217"/>
      <c r="B835" s="217"/>
      <c r="C835" s="217"/>
      <c r="D835" s="217"/>
      <c r="E835" s="217"/>
      <c r="F835" s="217"/>
      <c r="G835" s="217"/>
      <c r="H835" s="217"/>
      <c r="I835" s="217"/>
      <c r="J835" s="217"/>
      <c r="K835" s="217"/>
    </row>
    <row r="836" ht="13.5" customHeight="1">
      <c r="A836" s="217"/>
      <c r="B836" s="217"/>
      <c r="C836" s="217"/>
      <c r="D836" s="217"/>
      <c r="E836" s="217"/>
      <c r="F836" s="217"/>
      <c r="G836" s="217"/>
      <c r="H836" s="217"/>
      <c r="I836" s="217"/>
      <c r="J836" s="217"/>
      <c r="K836" s="217"/>
    </row>
    <row r="837" ht="13.5" customHeight="1">
      <c r="A837" s="217"/>
      <c r="B837" s="217"/>
      <c r="C837" s="217"/>
      <c r="D837" s="217"/>
      <c r="E837" s="217"/>
      <c r="F837" s="217"/>
      <c r="G837" s="217"/>
      <c r="H837" s="217"/>
      <c r="I837" s="217"/>
      <c r="J837" s="217"/>
      <c r="K837" s="217"/>
    </row>
    <row r="838" ht="13.5" customHeight="1">
      <c r="A838" s="217"/>
      <c r="B838" s="217"/>
      <c r="C838" s="217"/>
      <c r="D838" s="217"/>
      <c r="E838" s="217"/>
      <c r="F838" s="217"/>
      <c r="G838" s="217"/>
      <c r="H838" s="217"/>
      <c r="I838" s="217"/>
      <c r="J838" s="217"/>
      <c r="K838" s="217"/>
    </row>
    <row r="839" ht="13.5" customHeight="1">
      <c r="A839" s="217"/>
      <c r="B839" s="217"/>
      <c r="C839" s="217"/>
      <c r="D839" s="217"/>
      <c r="E839" s="217"/>
      <c r="F839" s="217"/>
      <c r="G839" s="217"/>
      <c r="H839" s="217"/>
      <c r="I839" s="217"/>
      <c r="J839" s="217"/>
      <c r="K839" s="217"/>
    </row>
    <row r="840" ht="13.5" customHeight="1">
      <c r="A840" s="217"/>
      <c r="B840" s="217"/>
      <c r="C840" s="217"/>
      <c r="D840" s="217"/>
      <c r="E840" s="217"/>
      <c r="F840" s="217"/>
      <c r="G840" s="217"/>
      <c r="H840" s="217"/>
      <c r="I840" s="217"/>
      <c r="J840" s="217"/>
      <c r="K840" s="217"/>
    </row>
    <row r="841" ht="13.5" customHeight="1">
      <c r="A841" s="217"/>
      <c r="B841" s="217"/>
      <c r="C841" s="217"/>
      <c r="D841" s="217"/>
      <c r="E841" s="217"/>
      <c r="F841" s="217"/>
      <c r="G841" s="217"/>
      <c r="H841" s="217"/>
      <c r="I841" s="217"/>
      <c r="J841" s="217"/>
      <c r="K841" s="217"/>
    </row>
    <row r="842" ht="13.5" customHeight="1">
      <c r="A842" s="217"/>
      <c r="B842" s="217"/>
      <c r="C842" s="217"/>
      <c r="D842" s="217"/>
      <c r="E842" s="217"/>
      <c r="F842" s="217"/>
      <c r="G842" s="217"/>
      <c r="H842" s="217"/>
      <c r="I842" s="217"/>
      <c r="J842" s="217"/>
      <c r="K842" s="217"/>
    </row>
    <row r="843" ht="13.5" customHeight="1">
      <c r="A843" s="217"/>
      <c r="B843" s="217"/>
      <c r="C843" s="217"/>
      <c r="D843" s="217"/>
      <c r="E843" s="217"/>
      <c r="F843" s="217"/>
      <c r="G843" s="217"/>
      <c r="H843" s="217"/>
      <c r="I843" s="217"/>
      <c r="J843" s="217"/>
      <c r="K843" s="217"/>
    </row>
    <row r="844" ht="13.5" customHeight="1">
      <c r="A844" s="217"/>
      <c r="B844" s="217"/>
      <c r="C844" s="217"/>
      <c r="D844" s="217"/>
      <c r="E844" s="217"/>
      <c r="F844" s="217"/>
      <c r="G844" s="217"/>
      <c r="H844" s="217"/>
      <c r="I844" s="217"/>
      <c r="J844" s="217"/>
      <c r="K844" s="217"/>
    </row>
    <row r="845" ht="13.5" customHeight="1">
      <c r="A845" s="217"/>
      <c r="B845" s="217"/>
      <c r="C845" s="217"/>
      <c r="D845" s="217"/>
      <c r="E845" s="217"/>
      <c r="F845" s="217"/>
      <c r="G845" s="217"/>
      <c r="H845" s="217"/>
      <c r="I845" s="217"/>
      <c r="J845" s="217"/>
      <c r="K845" s="217"/>
    </row>
    <row r="846" ht="13.5" customHeight="1">
      <c r="A846" s="217"/>
      <c r="B846" s="217"/>
      <c r="C846" s="217"/>
      <c r="D846" s="217"/>
      <c r="E846" s="217"/>
      <c r="F846" s="217"/>
      <c r="G846" s="217"/>
      <c r="H846" s="217"/>
      <c r="I846" s="217"/>
      <c r="J846" s="217"/>
      <c r="K846" s="217"/>
    </row>
    <row r="847" ht="13.5" customHeight="1">
      <c r="A847" s="217"/>
      <c r="B847" s="217"/>
      <c r="C847" s="217"/>
      <c r="D847" s="217"/>
      <c r="E847" s="217"/>
      <c r="F847" s="217"/>
      <c r="G847" s="217"/>
      <c r="H847" s="217"/>
      <c r="I847" s="217"/>
      <c r="J847" s="217"/>
      <c r="K847" s="217"/>
    </row>
    <row r="848" ht="13.5" customHeight="1">
      <c r="A848" s="217"/>
      <c r="B848" s="217"/>
      <c r="C848" s="217"/>
      <c r="D848" s="217"/>
      <c r="E848" s="217"/>
      <c r="F848" s="217"/>
      <c r="G848" s="217"/>
      <c r="H848" s="217"/>
      <c r="I848" s="217"/>
      <c r="J848" s="217"/>
      <c r="K848" s="217"/>
    </row>
    <row r="849" ht="13.5" customHeight="1">
      <c r="A849" s="217"/>
      <c r="B849" s="217"/>
      <c r="C849" s="217"/>
      <c r="D849" s="217"/>
      <c r="E849" s="217"/>
      <c r="F849" s="217"/>
      <c r="G849" s="217"/>
      <c r="H849" s="217"/>
      <c r="I849" s="217"/>
      <c r="J849" s="217"/>
      <c r="K849" s="217"/>
    </row>
    <row r="850" ht="13.5" customHeight="1">
      <c r="A850" s="217"/>
      <c r="B850" s="217"/>
      <c r="C850" s="217"/>
      <c r="D850" s="217"/>
      <c r="E850" s="217"/>
      <c r="F850" s="217"/>
      <c r="G850" s="217"/>
      <c r="H850" s="217"/>
      <c r="I850" s="217"/>
      <c r="J850" s="217"/>
      <c r="K850" s="217"/>
    </row>
    <row r="851" ht="13.5" customHeight="1">
      <c r="A851" s="217"/>
      <c r="B851" s="217"/>
      <c r="C851" s="217"/>
      <c r="D851" s="217"/>
      <c r="E851" s="217"/>
      <c r="F851" s="217"/>
      <c r="G851" s="217"/>
      <c r="H851" s="217"/>
      <c r="I851" s="217"/>
      <c r="J851" s="217"/>
      <c r="K851" s="217"/>
    </row>
    <row r="852" ht="13.5" customHeight="1">
      <c r="A852" s="217"/>
      <c r="B852" s="217"/>
      <c r="C852" s="217"/>
      <c r="D852" s="217"/>
      <c r="E852" s="217"/>
      <c r="F852" s="217"/>
      <c r="G852" s="217"/>
      <c r="H852" s="217"/>
      <c r="I852" s="217"/>
      <c r="J852" s="217"/>
      <c r="K852" s="217"/>
    </row>
    <row r="853" ht="13.5" customHeight="1">
      <c r="A853" s="217"/>
      <c r="B853" s="217"/>
      <c r="C853" s="217"/>
      <c r="D853" s="217"/>
      <c r="E853" s="217"/>
      <c r="F853" s="217"/>
      <c r="G853" s="217"/>
      <c r="H853" s="217"/>
      <c r="I853" s="217"/>
      <c r="J853" s="217"/>
      <c r="K853" s="217"/>
    </row>
    <row r="854" ht="13.5" customHeight="1">
      <c r="A854" s="217"/>
      <c r="B854" s="217"/>
      <c r="C854" s="217"/>
      <c r="D854" s="217"/>
      <c r="E854" s="217"/>
      <c r="F854" s="217"/>
      <c r="G854" s="217"/>
      <c r="H854" s="217"/>
      <c r="I854" s="217"/>
      <c r="J854" s="217"/>
      <c r="K854" s="217"/>
    </row>
    <row r="855" ht="13.5" customHeight="1">
      <c r="A855" s="217"/>
      <c r="B855" s="217"/>
      <c r="C855" s="217"/>
      <c r="D855" s="217"/>
      <c r="E855" s="217"/>
      <c r="F855" s="217"/>
      <c r="G855" s="217"/>
      <c r="H855" s="217"/>
      <c r="I855" s="217"/>
      <c r="J855" s="217"/>
      <c r="K855" s="217"/>
    </row>
    <row r="856" ht="13.5" customHeight="1">
      <c r="A856" s="217"/>
      <c r="B856" s="217"/>
      <c r="C856" s="217"/>
      <c r="D856" s="217"/>
      <c r="E856" s="217"/>
      <c r="F856" s="217"/>
      <c r="G856" s="217"/>
      <c r="H856" s="217"/>
      <c r="I856" s="217"/>
      <c r="J856" s="217"/>
      <c r="K856" s="217"/>
    </row>
    <row r="857" ht="13.5" customHeight="1">
      <c r="A857" s="217"/>
      <c r="B857" s="217"/>
      <c r="C857" s="217"/>
      <c r="D857" s="217"/>
      <c r="E857" s="217"/>
      <c r="F857" s="217"/>
      <c r="G857" s="217"/>
      <c r="H857" s="217"/>
      <c r="I857" s="217"/>
      <c r="J857" s="217"/>
      <c r="K857" s="217"/>
    </row>
    <row r="858" ht="13.5" customHeight="1">
      <c r="A858" s="217"/>
      <c r="B858" s="217"/>
      <c r="C858" s="217"/>
      <c r="D858" s="217"/>
      <c r="E858" s="217"/>
      <c r="F858" s="217"/>
      <c r="G858" s="217"/>
      <c r="H858" s="217"/>
      <c r="I858" s="217"/>
      <c r="J858" s="217"/>
      <c r="K858" s="217"/>
    </row>
    <row r="859" ht="13.5" customHeight="1">
      <c r="A859" s="217"/>
      <c r="B859" s="217"/>
      <c r="C859" s="217"/>
      <c r="D859" s="217"/>
      <c r="E859" s="217"/>
      <c r="F859" s="217"/>
      <c r="G859" s="217"/>
      <c r="H859" s="217"/>
      <c r="I859" s="217"/>
      <c r="J859" s="217"/>
      <c r="K859" s="217"/>
    </row>
    <row r="860" ht="13.5" customHeight="1">
      <c r="A860" s="217"/>
      <c r="B860" s="217"/>
      <c r="C860" s="217"/>
      <c r="D860" s="217"/>
      <c r="E860" s="217"/>
      <c r="F860" s="217"/>
      <c r="G860" s="217"/>
      <c r="H860" s="217"/>
      <c r="I860" s="217"/>
      <c r="J860" s="217"/>
      <c r="K860" s="217"/>
    </row>
    <row r="861" ht="13.5" customHeight="1">
      <c r="A861" s="217"/>
      <c r="B861" s="217"/>
      <c r="C861" s="217"/>
      <c r="D861" s="217"/>
      <c r="E861" s="217"/>
      <c r="F861" s="217"/>
      <c r="G861" s="217"/>
      <c r="H861" s="217"/>
      <c r="I861" s="217"/>
      <c r="J861" s="217"/>
      <c r="K861" s="217"/>
    </row>
    <row r="862" ht="13.5" customHeight="1">
      <c r="A862" s="217"/>
      <c r="B862" s="217"/>
      <c r="C862" s="217"/>
      <c r="D862" s="217"/>
      <c r="E862" s="217"/>
      <c r="F862" s="217"/>
      <c r="G862" s="217"/>
      <c r="H862" s="217"/>
      <c r="I862" s="217"/>
      <c r="J862" s="217"/>
      <c r="K862" s="217"/>
    </row>
    <row r="863" ht="13.5" customHeight="1">
      <c r="A863" s="217"/>
      <c r="B863" s="217"/>
      <c r="C863" s="217"/>
      <c r="D863" s="217"/>
      <c r="E863" s="217"/>
      <c r="F863" s="217"/>
      <c r="G863" s="217"/>
      <c r="H863" s="217"/>
      <c r="I863" s="217"/>
      <c r="J863" s="217"/>
      <c r="K863" s="217"/>
    </row>
    <row r="864" ht="13.5" customHeight="1">
      <c r="A864" s="217"/>
      <c r="B864" s="217"/>
      <c r="C864" s="217"/>
      <c r="D864" s="217"/>
      <c r="E864" s="217"/>
      <c r="F864" s="217"/>
      <c r="G864" s="217"/>
      <c r="H864" s="217"/>
      <c r="I864" s="217"/>
      <c r="J864" s="217"/>
      <c r="K864" s="217"/>
    </row>
    <row r="865" ht="13.5" customHeight="1">
      <c r="A865" s="217"/>
      <c r="B865" s="217"/>
      <c r="C865" s="217"/>
      <c r="D865" s="217"/>
      <c r="E865" s="217"/>
      <c r="F865" s="217"/>
      <c r="G865" s="217"/>
      <c r="H865" s="217"/>
      <c r="I865" s="217"/>
      <c r="J865" s="217"/>
      <c r="K865" s="217"/>
    </row>
    <row r="866" ht="13.5" customHeight="1">
      <c r="A866" s="217"/>
      <c r="B866" s="217"/>
      <c r="C866" s="217"/>
      <c r="D866" s="217"/>
      <c r="E866" s="217"/>
      <c r="F866" s="217"/>
      <c r="G866" s="217"/>
      <c r="H866" s="217"/>
      <c r="I866" s="217"/>
      <c r="J866" s="217"/>
      <c r="K866" s="217"/>
    </row>
    <row r="867" ht="13.5" customHeight="1">
      <c r="A867" s="217"/>
      <c r="B867" s="217"/>
      <c r="C867" s="217"/>
      <c r="D867" s="217"/>
      <c r="E867" s="217"/>
      <c r="F867" s="217"/>
      <c r="G867" s="217"/>
      <c r="H867" s="217"/>
      <c r="I867" s="217"/>
      <c r="J867" s="217"/>
      <c r="K867" s="217"/>
    </row>
    <row r="868" ht="13.5" customHeight="1">
      <c r="A868" s="217"/>
      <c r="B868" s="217"/>
      <c r="C868" s="217"/>
      <c r="D868" s="217"/>
      <c r="E868" s="217"/>
      <c r="F868" s="217"/>
      <c r="G868" s="217"/>
      <c r="H868" s="217"/>
      <c r="I868" s="217"/>
      <c r="J868" s="217"/>
      <c r="K868" s="217"/>
    </row>
    <row r="869" ht="13.5" customHeight="1">
      <c r="A869" s="217"/>
      <c r="B869" s="217"/>
      <c r="C869" s="217"/>
      <c r="D869" s="217"/>
      <c r="E869" s="217"/>
      <c r="F869" s="217"/>
      <c r="G869" s="217"/>
      <c r="H869" s="217"/>
      <c r="I869" s="217"/>
      <c r="J869" s="217"/>
      <c r="K869" s="217"/>
    </row>
    <row r="870" ht="13.5" customHeight="1">
      <c r="A870" s="217"/>
      <c r="B870" s="217"/>
      <c r="C870" s="217"/>
      <c r="D870" s="217"/>
      <c r="E870" s="217"/>
      <c r="F870" s="217"/>
      <c r="G870" s="217"/>
      <c r="H870" s="217"/>
      <c r="I870" s="217"/>
      <c r="J870" s="217"/>
      <c r="K870" s="217"/>
    </row>
    <row r="871" ht="13.5" customHeight="1">
      <c r="A871" s="217"/>
      <c r="B871" s="217"/>
      <c r="C871" s="217"/>
      <c r="D871" s="217"/>
      <c r="E871" s="217"/>
      <c r="F871" s="217"/>
      <c r="G871" s="217"/>
      <c r="H871" s="217"/>
      <c r="I871" s="217"/>
      <c r="J871" s="217"/>
      <c r="K871" s="217"/>
    </row>
    <row r="872" ht="13.5" customHeight="1">
      <c r="A872" s="217"/>
      <c r="B872" s="217"/>
      <c r="C872" s="217"/>
      <c r="D872" s="217"/>
      <c r="E872" s="217"/>
      <c r="F872" s="217"/>
      <c r="G872" s="217"/>
      <c r="H872" s="217"/>
      <c r="I872" s="217"/>
      <c r="J872" s="217"/>
      <c r="K872" s="217"/>
    </row>
    <row r="873" ht="13.5" customHeight="1">
      <c r="A873" s="217"/>
      <c r="B873" s="217"/>
      <c r="C873" s="217"/>
      <c r="D873" s="217"/>
      <c r="E873" s="217"/>
      <c r="F873" s="217"/>
      <c r="G873" s="217"/>
      <c r="H873" s="217"/>
      <c r="I873" s="217"/>
      <c r="J873" s="217"/>
      <c r="K873" s="217"/>
    </row>
    <row r="874" ht="13.5" customHeight="1">
      <c r="A874" s="217"/>
      <c r="B874" s="217"/>
      <c r="C874" s="217"/>
      <c r="D874" s="217"/>
      <c r="E874" s="217"/>
      <c r="F874" s="217"/>
      <c r="G874" s="217"/>
      <c r="H874" s="217"/>
      <c r="I874" s="217"/>
      <c r="J874" s="217"/>
      <c r="K874" s="217"/>
    </row>
    <row r="875" ht="13.5" customHeight="1">
      <c r="A875" s="217"/>
      <c r="B875" s="217"/>
      <c r="C875" s="217"/>
      <c r="D875" s="217"/>
      <c r="E875" s="217"/>
      <c r="F875" s="217"/>
      <c r="G875" s="217"/>
      <c r="H875" s="217"/>
      <c r="I875" s="217"/>
      <c r="J875" s="217"/>
      <c r="K875" s="217"/>
    </row>
    <row r="876" ht="13.5" customHeight="1">
      <c r="A876" s="217"/>
      <c r="B876" s="217"/>
      <c r="C876" s="217"/>
      <c r="D876" s="217"/>
      <c r="E876" s="217"/>
      <c r="F876" s="217"/>
      <c r="G876" s="217"/>
      <c r="H876" s="217"/>
      <c r="I876" s="217"/>
      <c r="J876" s="217"/>
      <c r="K876" s="217"/>
    </row>
    <row r="877" ht="13.5" customHeight="1">
      <c r="A877" s="217"/>
      <c r="B877" s="217"/>
      <c r="C877" s="217"/>
      <c r="D877" s="217"/>
      <c r="E877" s="217"/>
      <c r="F877" s="217"/>
      <c r="G877" s="217"/>
      <c r="H877" s="217"/>
      <c r="I877" s="217"/>
      <c r="J877" s="217"/>
      <c r="K877" s="217"/>
    </row>
    <row r="878" ht="13.5" customHeight="1">
      <c r="A878" s="217"/>
      <c r="B878" s="217"/>
      <c r="C878" s="217"/>
      <c r="D878" s="217"/>
      <c r="E878" s="217"/>
      <c r="F878" s="217"/>
      <c r="G878" s="217"/>
      <c r="H878" s="217"/>
      <c r="I878" s="217"/>
      <c r="J878" s="217"/>
      <c r="K878" s="217"/>
    </row>
    <row r="879" ht="13.5" customHeight="1">
      <c r="A879" s="217"/>
      <c r="B879" s="217"/>
      <c r="C879" s="217"/>
      <c r="D879" s="217"/>
      <c r="E879" s="217"/>
      <c r="F879" s="217"/>
      <c r="G879" s="217"/>
      <c r="H879" s="217"/>
      <c r="I879" s="217"/>
      <c r="J879" s="217"/>
      <c r="K879" s="217"/>
    </row>
    <row r="880" ht="13.5" customHeight="1">
      <c r="A880" s="217"/>
      <c r="B880" s="217"/>
      <c r="C880" s="217"/>
      <c r="D880" s="217"/>
      <c r="E880" s="217"/>
      <c r="F880" s="217"/>
      <c r="G880" s="217"/>
      <c r="H880" s="217"/>
      <c r="I880" s="217"/>
      <c r="J880" s="217"/>
      <c r="K880" s="217"/>
    </row>
    <row r="881" ht="13.5" customHeight="1">
      <c r="A881" s="217"/>
      <c r="B881" s="217"/>
      <c r="C881" s="217"/>
      <c r="D881" s="217"/>
      <c r="E881" s="217"/>
      <c r="F881" s="217"/>
      <c r="G881" s="217"/>
      <c r="H881" s="217"/>
      <c r="I881" s="217"/>
      <c r="J881" s="217"/>
      <c r="K881" s="217"/>
    </row>
    <row r="882" ht="13.5" customHeight="1">
      <c r="A882" s="217"/>
      <c r="B882" s="217"/>
      <c r="C882" s="217"/>
      <c r="D882" s="217"/>
      <c r="E882" s="217"/>
      <c r="F882" s="217"/>
      <c r="G882" s="217"/>
      <c r="H882" s="217"/>
      <c r="I882" s="217"/>
      <c r="J882" s="217"/>
      <c r="K882" s="217"/>
    </row>
    <row r="883" ht="13.5" customHeight="1">
      <c r="A883" s="217"/>
      <c r="B883" s="217"/>
      <c r="C883" s="217"/>
      <c r="D883" s="217"/>
      <c r="E883" s="217"/>
      <c r="F883" s="217"/>
      <c r="G883" s="217"/>
      <c r="H883" s="217"/>
      <c r="I883" s="217"/>
      <c r="J883" s="217"/>
      <c r="K883" s="217"/>
    </row>
    <row r="884" ht="13.5" customHeight="1">
      <c r="A884" s="217"/>
      <c r="B884" s="217"/>
      <c r="C884" s="217"/>
      <c r="D884" s="217"/>
      <c r="E884" s="217"/>
      <c r="F884" s="217"/>
      <c r="G884" s="217"/>
      <c r="H884" s="217"/>
      <c r="I884" s="217"/>
      <c r="J884" s="217"/>
      <c r="K884" s="217"/>
    </row>
    <row r="885" ht="13.5" customHeight="1">
      <c r="A885" s="217"/>
      <c r="B885" s="217"/>
      <c r="C885" s="217"/>
      <c r="D885" s="217"/>
      <c r="E885" s="217"/>
      <c r="F885" s="217"/>
      <c r="G885" s="217"/>
      <c r="H885" s="217"/>
      <c r="I885" s="217"/>
      <c r="J885" s="217"/>
      <c r="K885" s="217"/>
    </row>
    <row r="886" ht="13.5" customHeight="1">
      <c r="A886" s="217"/>
      <c r="B886" s="217"/>
      <c r="C886" s="217"/>
      <c r="D886" s="217"/>
      <c r="E886" s="217"/>
      <c r="F886" s="217"/>
      <c r="G886" s="217"/>
      <c r="H886" s="217"/>
      <c r="I886" s="217"/>
      <c r="J886" s="217"/>
      <c r="K886" s="217"/>
    </row>
    <row r="887" ht="13.5" customHeight="1">
      <c r="A887" s="217"/>
      <c r="B887" s="217"/>
      <c r="C887" s="217"/>
      <c r="D887" s="217"/>
      <c r="E887" s="217"/>
      <c r="F887" s="217"/>
      <c r="G887" s="217"/>
      <c r="H887" s="217"/>
      <c r="I887" s="217"/>
      <c r="J887" s="217"/>
      <c r="K887" s="217"/>
    </row>
    <row r="888" ht="13.5" customHeight="1">
      <c r="A888" s="217"/>
      <c r="B888" s="217"/>
      <c r="C888" s="217"/>
      <c r="D888" s="217"/>
      <c r="E888" s="217"/>
      <c r="F888" s="217"/>
      <c r="G888" s="217"/>
      <c r="H888" s="217"/>
      <c r="I888" s="217"/>
      <c r="J888" s="217"/>
      <c r="K888" s="217"/>
    </row>
    <row r="889" ht="13.5" customHeight="1">
      <c r="A889" s="217"/>
      <c r="B889" s="217"/>
      <c r="C889" s="217"/>
      <c r="D889" s="217"/>
      <c r="E889" s="217"/>
      <c r="F889" s="217"/>
      <c r="G889" s="217"/>
      <c r="H889" s="217"/>
      <c r="I889" s="217"/>
      <c r="J889" s="217"/>
      <c r="K889" s="217"/>
    </row>
    <row r="890" ht="13.5" customHeight="1">
      <c r="A890" s="217"/>
      <c r="B890" s="217"/>
      <c r="C890" s="217"/>
      <c r="D890" s="217"/>
      <c r="E890" s="217"/>
      <c r="F890" s="217"/>
      <c r="G890" s="217"/>
      <c r="H890" s="217"/>
      <c r="I890" s="217"/>
      <c r="J890" s="217"/>
      <c r="K890" s="217"/>
    </row>
    <row r="891" ht="13.5" customHeight="1">
      <c r="A891" s="217"/>
      <c r="B891" s="217"/>
      <c r="C891" s="217"/>
      <c r="D891" s="217"/>
      <c r="E891" s="217"/>
      <c r="F891" s="217"/>
      <c r="G891" s="217"/>
      <c r="H891" s="217"/>
      <c r="I891" s="217"/>
      <c r="J891" s="217"/>
      <c r="K891" s="217"/>
    </row>
    <row r="892" ht="13.5" customHeight="1">
      <c r="A892" s="217"/>
      <c r="B892" s="217"/>
      <c r="C892" s="217"/>
      <c r="D892" s="217"/>
      <c r="E892" s="217"/>
      <c r="F892" s="217"/>
      <c r="G892" s="217"/>
      <c r="H892" s="217"/>
      <c r="I892" s="217"/>
      <c r="J892" s="217"/>
      <c r="K892" s="217"/>
    </row>
    <row r="893" ht="13.5" customHeight="1">
      <c r="A893" s="217"/>
      <c r="B893" s="217"/>
      <c r="C893" s="217"/>
      <c r="D893" s="217"/>
      <c r="E893" s="217"/>
      <c r="F893" s="217"/>
      <c r="G893" s="217"/>
      <c r="H893" s="217"/>
      <c r="I893" s="217"/>
      <c r="J893" s="217"/>
      <c r="K893" s="217"/>
    </row>
    <row r="894" ht="13.5" customHeight="1">
      <c r="A894" s="217"/>
      <c r="B894" s="217"/>
      <c r="C894" s="217"/>
      <c r="D894" s="217"/>
      <c r="E894" s="217"/>
      <c r="F894" s="217"/>
      <c r="G894" s="217"/>
      <c r="H894" s="217"/>
      <c r="I894" s="217"/>
      <c r="J894" s="217"/>
      <c r="K894" s="217"/>
    </row>
    <row r="895" ht="13.5" customHeight="1">
      <c r="A895" s="217"/>
      <c r="B895" s="217"/>
      <c r="C895" s="217"/>
      <c r="D895" s="217"/>
      <c r="E895" s="217"/>
      <c r="F895" s="217"/>
      <c r="G895" s="217"/>
      <c r="H895" s="217"/>
      <c r="I895" s="217"/>
      <c r="J895" s="217"/>
      <c r="K895" s="217"/>
    </row>
    <row r="896" ht="13.5" customHeight="1">
      <c r="A896" s="217"/>
      <c r="B896" s="217"/>
      <c r="C896" s="217"/>
      <c r="D896" s="217"/>
      <c r="E896" s="217"/>
      <c r="F896" s="217"/>
      <c r="G896" s="217"/>
      <c r="H896" s="217"/>
      <c r="I896" s="217"/>
      <c r="J896" s="217"/>
      <c r="K896" s="217"/>
    </row>
    <row r="897" ht="13.5" customHeight="1">
      <c r="A897" s="217"/>
      <c r="B897" s="217"/>
      <c r="C897" s="217"/>
      <c r="D897" s="217"/>
      <c r="E897" s="217"/>
      <c r="F897" s="217"/>
      <c r="G897" s="217"/>
      <c r="H897" s="217"/>
      <c r="I897" s="217"/>
      <c r="J897" s="217"/>
      <c r="K897" s="217"/>
    </row>
    <row r="898" ht="13.5" customHeight="1">
      <c r="A898" s="217"/>
      <c r="B898" s="217"/>
      <c r="C898" s="217"/>
      <c r="D898" s="217"/>
      <c r="E898" s="217"/>
      <c r="F898" s="217"/>
      <c r="G898" s="217"/>
      <c r="H898" s="217"/>
      <c r="I898" s="217"/>
      <c r="J898" s="217"/>
      <c r="K898" s="217"/>
    </row>
    <row r="899" ht="13.5" customHeight="1">
      <c r="A899" s="217"/>
      <c r="B899" s="217"/>
      <c r="C899" s="217"/>
      <c r="D899" s="217"/>
      <c r="E899" s="217"/>
      <c r="F899" s="217"/>
      <c r="G899" s="217"/>
      <c r="H899" s="217"/>
      <c r="I899" s="217"/>
      <c r="J899" s="217"/>
      <c r="K899" s="217"/>
    </row>
    <row r="900" ht="13.5" customHeight="1">
      <c r="A900" s="217"/>
      <c r="B900" s="217"/>
      <c r="C900" s="217"/>
      <c r="D900" s="217"/>
      <c r="E900" s="217"/>
      <c r="F900" s="217"/>
      <c r="G900" s="217"/>
      <c r="H900" s="217"/>
      <c r="I900" s="217"/>
      <c r="J900" s="217"/>
      <c r="K900" s="217"/>
    </row>
    <row r="901" ht="13.5" customHeight="1">
      <c r="A901" s="217"/>
      <c r="B901" s="217"/>
      <c r="C901" s="217"/>
      <c r="D901" s="217"/>
      <c r="E901" s="217"/>
      <c r="F901" s="217"/>
      <c r="G901" s="217"/>
      <c r="H901" s="217"/>
      <c r="I901" s="217"/>
      <c r="J901" s="217"/>
      <c r="K901" s="217"/>
    </row>
    <row r="902" ht="13.5" customHeight="1">
      <c r="A902" s="217"/>
      <c r="B902" s="217"/>
      <c r="C902" s="217"/>
      <c r="D902" s="217"/>
      <c r="E902" s="217"/>
      <c r="F902" s="217"/>
      <c r="G902" s="217"/>
      <c r="H902" s="217"/>
      <c r="I902" s="217"/>
      <c r="J902" s="217"/>
      <c r="K902" s="217"/>
    </row>
    <row r="903" ht="13.5" customHeight="1">
      <c r="A903" s="217"/>
      <c r="B903" s="217"/>
      <c r="C903" s="217"/>
      <c r="D903" s="217"/>
      <c r="E903" s="217"/>
      <c r="F903" s="217"/>
      <c r="G903" s="217"/>
      <c r="H903" s="217"/>
      <c r="I903" s="217"/>
      <c r="J903" s="217"/>
      <c r="K903" s="217"/>
    </row>
    <row r="904" ht="13.5" customHeight="1">
      <c r="A904" s="217"/>
      <c r="B904" s="217"/>
      <c r="C904" s="217"/>
      <c r="D904" s="217"/>
      <c r="E904" s="217"/>
      <c r="F904" s="217"/>
      <c r="G904" s="217"/>
      <c r="H904" s="217"/>
      <c r="I904" s="217"/>
      <c r="J904" s="217"/>
      <c r="K904" s="217"/>
    </row>
    <row r="905" ht="13.5" customHeight="1">
      <c r="A905" s="217"/>
      <c r="B905" s="217"/>
      <c r="C905" s="217"/>
      <c r="D905" s="217"/>
      <c r="E905" s="217"/>
      <c r="F905" s="217"/>
      <c r="G905" s="217"/>
      <c r="H905" s="217"/>
      <c r="I905" s="217"/>
      <c r="J905" s="217"/>
      <c r="K905" s="217"/>
    </row>
    <row r="906" ht="13.5" customHeight="1">
      <c r="A906" s="217"/>
      <c r="B906" s="217"/>
      <c r="C906" s="217"/>
      <c r="D906" s="217"/>
      <c r="E906" s="217"/>
      <c r="F906" s="217"/>
      <c r="G906" s="217"/>
      <c r="H906" s="217"/>
      <c r="I906" s="217"/>
      <c r="J906" s="217"/>
      <c r="K906" s="217"/>
    </row>
    <row r="907" ht="13.5" customHeight="1">
      <c r="A907" s="217"/>
      <c r="B907" s="217"/>
      <c r="C907" s="217"/>
      <c r="D907" s="217"/>
      <c r="E907" s="217"/>
      <c r="F907" s="217"/>
      <c r="G907" s="217"/>
      <c r="H907" s="217"/>
      <c r="I907" s="217"/>
      <c r="J907" s="217"/>
      <c r="K907" s="217"/>
    </row>
    <row r="908" ht="13.5" customHeight="1">
      <c r="A908" s="217"/>
      <c r="B908" s="217"/>
      <c r="C908" s="217"/>
      <c r="D908" s="217"/>
      <c r="E908" s="217"/>
      <c r="F908" s="217"/>
      <c r="G908" s="217"/>
      <c r="H908" s="217"/>
      <c r="I908" s="217"/>
      <c r="J908" s="217"/>
      <c r="K908" s="217"/>
    </row>
    <row r="909" ht="13.5" customHeight="1">
      <c r="A909" s="217"/>
      <c r="B909" s="217"/>
      <c r="C909" s="217"/>
      <c r="D909" s="217"/>
      <c r="E909" s="217"/>
      <c r="F909" s="217"/>
      <c r="G909" s="217"/>
      <c r="H909" s="217"/>
      <c r="I909" s="217"/>
      <c r="J909" s="217"/>
      <c r="K909" s="217"/>
    </row>
    <row r="910" ht="13.5" customHeight="1">
      <c r="A910" s="217"/>
      <c r="B910" s="217"/>
      <c r="C910" s="217"/>
      <c r="D910" s="217"/>
      <c r="E910" s="217"/>
      <c r="F910" s="217"/>
      <c r="G910" s="217"/>
      <c r="H910" s="217"/>
      <c r="I910" s="217"/>
      <c r="J910" s="217"/>
      <c r="K910" s="217"/>
    </row>
    <row r="911" ht="13.5" customHeight="1">
      <c r="A911" s="217"/>
      <c r="B911" s="217"/>
      <c r="C911" s="217"/>
      <c r="D911" s="217"/>
      <c r="E911" s="217"/>
      <c r="F911" s="217"/>
      <c r="G911" s="217"/>
      <c r="H911" s="217"/>
      <c r="I911" s="217"/>
      <c r="J911" s="217"/>
      <c r="K911" s="217"/>
    </row>
    <row r="912" ht="13.5" customHeight="1">
      <c r="A912" s="217"/>
      <c r="B912" s="217"/>
      <c r="C912" s="217"/>
      <c r="D912" s="217"/>
      <c r="E912" s="217"/>
      <c r="F912" s="217"/>
      <c r="G912" s="217"/>
      <c r="H912" s="217"/>
      <c r="I912" s="217"/>
      <c r="J912" s="217"/>
      <c r="K912" s="217"/>
    </row>
    <row r="913" ht="13.5" customHeight="1">
      <c r="A913" s="217"/>
      <c r="B913" s="217"/>
      <c r="C913" s="217"/>
      <c r="D913" s="217"/>
      <c r="E913" s="217"/>
      <c r="F913" s="217"/>
      <c r="G913" s="217"/>
      <c r="H913" s="217"/>
      <c r="I913" s="217"/>
      <c r="J913" s="217"/>
      <c r="K913" s="217"/>
    </row>
    <row r="914" ht="13.5" customHeight="1">
      <c r="A914" s="217"/>
      <c r="B914" s="217"/>
      <c r="C914" s="217"/>
      <c r="D914" s="217"/>
      <c r="E914" s="217"/>
      <c r="F914" s="217"/>
      <c r="G914" s="217"/>
      <c r="H914" s="217"/>
      <c r="I914" s="217"/>
      <c r="J914" s="217"/>
      <c r="K914" s="217"/>
    </row>
    <row r="915" ht="13.5" customHeight="1">
      <c r="A915" s="217"/>
      <c r="B915" s="217"/>
      <c r="C915" s="217"/>
      <c r="D915" s="217"/>
      <c r="E915" s="217"/>
      <c r="F915" s="217"/>
      <c r="G915" s="217"/>
      <c r="H915" s="217"/>
      <c r="I915" s="217"/>
      <c r="J915" s="217"/>
      <c r="K915" s="217"/>
    </row>
    <row r="916" ht="13.5" customHeight="1">
      <c r="A916" s="217"/>
      <c r="B916" s="217"/>
      <c r="C916" s="217"/>
      <c r="D916" s="217"/>
      <c r="E916" s="217"/>
      <c r="F916" s="217"/>
      <c r="G916" s="217"/>
      <c r="H916" s="217"/>
      <c r="I916" s="217"/>
      <c r="J916" s="217"/>
      <c r="K916" s="217"/>
    </row>
    <row r="917" ht="13.5" customHeight="1">
      <c r="A917" s="217"/>
      <c r="B917" s="217"/>
      <c r="C917" s="217"/>
      <c r="D917" s="217"/>
      <c r="E917" s="217"/>
      <c r="F917" s="217"/>
      <c r="G917" s="217"/>
      <c r="H917" s="217"/>
      <c r="I917" s="217"/>
      <c r="J917" s="217"/>
      <c r="K917" s="217"/>
    </row>
    <row r="918" ht="13.5" customHeight="1">
      <c r="A918" s="217"/>
      <c r="B918" s="217"/>
      <c r="C918" s="217"/>
      <c r="D918" s="217"/>
      <c r="E918" s="217"/>
      <c r="F918" s="217"/>
      <c r="G918" s="217"/>
      <c r="H918" s="217"/>
      <c r="I918" s="217"/>
      <c r="J918" s="217"/>
      <c r="K918" s="217"/>
    </row>
    <row r="919" ht="13.5" customHeight="1">
      <c r="A919" s="217"/>
      <c r="B919" s="217"/>
      <c r="C919" s="217"/>
      <c r="D919" s="217"/>
      <c r="E919" s="217"/>
      <c r="F919" s="217"/>
      <c r="G919" s="217"/>
      <c r="H919" s="217"/>
      <c r="I919" s="217"/>
      <c r="J919" s="217"/>
      <c r="K919" s="217"/>
    </row>
    <row r="920" ht="13.5" customHeight="1">
      <c r="A920" s="217"/>
      <c r="B920" s="217"/>
      <c r="C920" s="217"/>
      <c r="D920" s="217"/>
      <c r="E920" s="217"/>
      <c r="F920" s="217"/>
      <c r="G920" s="217"/>
      <c r="H920" s="217"/>
      <c r="I920" s="217"/>
      <c r="J920" s="217"/>
      <c r="K920" s="217"/>
    </row>
    <row r="921" ht="13.5" customHeight="1">
      <c r="A921" s="217"/>
      <c r="B921" s="217"/>
      <c r="C921" s="217"/>
      <c r="D921" s="217"/>
      <c r="E921" s="217"/>
      <c r="F921" s="217"/>
      <c r="G921" s="217"/>
      <c r="H921" s="217"/>
      <c r="I921" s="217"/>
      <c r="J921" s="217"/>
      <c r="K921" s="217"/>
    </row>
    <row r="922" ht="13.5" customHeight="1">
      <c r="A922" s="217"/>
      <c r="B922" s="217"/>
      <c r="C922" s="217"/>
      <c r="D922" s="217"/>
      <c r="E922" s="217"/>
      <c r="F922" s="217"/>
      <c r="G922" s="217"/>
      <c r="H922" s="217"/>
      <c r="I922" s="217"/>
      <c r="J922" s="217"/>
      <c r="K922" s="217"/>
    </row>
    <row r="923" ht="13.5" customHeight="1">
      <c r="A923" s="217"/>
      <c r="B923" s="217"/>
      <c r="C923" s="217"/>
      <c r="D923" s="217"/>
      <c r="E923" s="217"/>
      <c r="F923" s="217"/>
      <c r="G923" s="217"/>
      <c r="H923" s="217"/>
      <c r="I923" s="217"/>
      <c r="J923" s="217"/>
      <c r="K923" s="217"/>
    </row>
    <row r="924" ht="13.5" customHeight="1">
      <c r="A924" s="217"/>
      <c r="B924" s="217"/>
      <c r="C924" s="217"/>
      <c r="D924" s="217"/>
      <c r="E924" s="217"/>
      <c r="F924" s="217"/>
      <c r="G924" s="217"/>
      <c r="H924" s="217"/>
      <c r="I924" s="217"/>
      <c r="J924" s="217"/>
      <c r="K924" s="217"/>
    </row>
    <row r="925" ht="13.5" customHeight="1">
      <c r="A925" s="217"/>
      <c r="B925" s="217"/>
      <c r="C925" s="217"/>
      <c r="D925" s="217"/>
      <c r="E925" s="217"/>
      <c r="F925" s="217"/>
      <c r="G925" s="217"/>
      <c r="H925" s="217"/>
      <c r="I925" s="217"/>
      <c r="J925" s="217"/>
      <c r="K925" s="217"/>
    </row>
    <row r="926" ht="13.5" customHeight="1">
      <c r="A926" s="217"/>
      <c r="B926" s="217"/>
      <c r="C926" s="217"/>
      <c r="D926" s="217"/>
      <c r="E926" s="217"/>
      <c r="F926" s="217"/>
      <c r="G926" s="217"/>
      <c r="H926" s="217"/>
      <c r="I926" s="217"/>
      <c r="J926" s="217"/>
      <c r="K926" s="217"/>
    </row>
    <row r="927" ht="13.5" customHeight="1">
      <c r="A927" s="217"/>
      <c r="B927" s="217"/>
      <c r="C927" s="217"/>
      <c r="D927" s="217"/>
      <c r="E927" s="217"/>
      <c r="F927" s="217"/>
      <c r="G927" s="217"/>
      <c r="H927" s="217"/>
      <c r="I927" s="217"/>
      <c r="J927" s="217"/>
      <c r="K927" s="217"/>
    </row>
    <row r="928" ht="13.5" customHeight="1">
      <c r="A928" s="217"/>
      <c r="B928" s="217"/>
      <c r="C928" s="217"/>
      <c r="D928" s="217"/>
      <c r="E928" s="217"/>
      <c r="F928" s="217"/>
      <c r="G928" s="217"/>
      <c r="H928" s="217"/>
      <c r="I928" s="217"/>
      <c r="J928" s="217"/>
      <c r="K928" s="217"/>
    </row>
    <row r="929" ht="13.5" customHeight="1">
      <c r="A929" s="217"/>
      <c r="B929" s="217"/>
      <c r="C929" s="217"/>
      <c r="D929" s="217"/>
      <c r="E929" s="217"/>
      <c r="F929" s="217"/>
      <c r="G929" s="217"/>
      <c r="H929" s="217"/>
      <c r="I929" s="217"/>
      <c r="J929" s="217"/>
      <c r="K929" s="217"/>
    </row>
    <row r="930" ht="13.5" customHeight="1">
      <c r="A930" s="217"/>
      <c r="B930" s="217"/>
      <c r="C930" s="217"/>
      <c r="D930" s="217"/>
      <c r="E930" s="217"/>
      <c r="F930" s="217"/>
      <c r="G930" s="217"/>
      <c r="H930" s="217"/>
      <c r="I930" s="217"/>
      <c r="J930" s="217"/>
      <c r="K930" s="217"/>
    </row>
    <row r="931" ht="13.5" customHeight="1">
      <c r="A931" s="217"/>
      <c r="B931" s="217"/>
      <c r="C931" s="217"/>
      <c r="D931" s="217"/>
      <c r="E931" s="217"/>
      <c r="F931" s="217"/>
      <c r="G931" s="217"/>
      <c r="H931" s="217"/>
      <c r="I931" s="217"/>
      <c r="J931" s="217"/>
      <c r="K931" s="217"/>
    </row>
    <row r="932" ht="13.5" customHeight="1">
      <c r="A932" s="217"/>
      <c r="B932" s="217"/>
      <c r="C932" s="217"/>
      <c r="D932" s="217"/>
      <c r="E932" s="217"/>
      <c r="F932" s="217"/>
      <c r="G932" s="217"/>
      <c r="H932" s="217"/>
      <c r="I932" s="217"/>
      <c r="J932" s="217"/>
      <c r="K932" s="217"/>
    </row>
    <row r="933" ht="13.5" customHeight="1">
      <c r="A933" s="217"/>
      <c r="B933" s="217"/>
      <c r="C933" s="217"/>
      <c r="D933" s="217"/>
      <c r="E933" s="217"/>
      <c r="F933" s="217"/>
      <c r="G933" s="217"/>
      <c r="H933" s="217"/>
      <c r="I933" s="217"/>
      <c r="J933" s="217"/>
      <c r="K933" s="217"/>
    </row>
    <row r="934" ht="13.5" customHeight="1">
      <c r="A934" s="217"/>
      <c r="B934" s="217"/>
      <c r="C934" s="217"/>
      <c r="D934" s="217"/>
      <c r="E934" s="217"/>
      <c r="F934" s="217"/>
      <c r="G934" s="217"/>
      <c r="H934" s="217"/>
      <c r="I934" s="217"/>
      <c r="J934" s="217"/>
      <c r="K934" s="217"/>
    </row>
    <row r="935" ht="13.5" customHeight="1">
      <c r="A935" s="217"/>
      <c r="B935" s="217"/>
      <c r="C935" s="217"/>
      <c r="D935" s="217"/>
      <c r="E935" s="217"/>
      <c r="F935" s="217"/>
      <c r="G935" s="217"/>
      <c r="H935" s="217"/>
      <c r="I935" s="217"/>
      <c r="J935" s="217"/>
      <c r="K935" s="217"/>
    </row>
    <row r="936" ht="13.5" customHeight="1">
      <c r="A936" s="217"/>
      <c r="B936" s="217"/>
      <c r="C936" s="217"/>
      <c r="D936" s="217"/>
      <c r="E936" s="217"/>
      <c r="F936" s="217"/>
      <c r="G936" s="217"/>
      <c r="H936" s="217"/>
      <c r="I936" s="217"/>
      <c r="J936" s="217"/>
      <c r="K936" s="217"/>
    </row>
    <row r="937" ht="13.5" customHeight="1">
      <c r="A937" s="217"/>
      <c r="B937" s="217"/>
      <c r="C937" s="217"/>
      <c r="D937" s="217"/>
      <c r="E937" s="217"/>
      <c r="F937" s="217"/>
      <c r="G937" s="217"/>
      <c r="H937" s="217"/>
      <c r="I937" s="217"/>
      <c r="J937" s="217"/>
      <c r="K937" s="217"/>
    </row>
    <row r="938" ht="13.5" customHeight="1">
      <c r="A938" s="217"/>
      <c r="B938" s="217"/>
      <c r="C938" s="217"/>
      <c r="D938" s="217"/>
      <c r="E938" s="217"/>
      <c r="F938" s="217"/>
      <c r="G938" s="217"/>
      <c r="H938" s="217"/>
      <c r="I938" s="217"/>
      <c r="J938" s="217"/>
      <c r="K938" s="217"/>
    </row>
    <row r="939" ht="13.5" customHeight="1">
      <c r="A939" s="217"/>
      <c r="B939" s="217"/>
      <c r="C939" s="217"/>
      <c r="D939" s="217"/>
      <c r="E939" s="217"/>
      <c r="F939" s="217"/>
      <c r="G939" s="217"/>
      <c r="H939" s="217"/>
      <c r="I939" s="217"/>
      <c r="J939" s="217"/>
      <c r="K939" s="217"/>
    </row>
    <row r="940" ht="13.5" customHeight="1">
      <c r="A940" s="217"/>
      <c r="B940" s="217"/>
      <c r="C940" s="217"/>
      <c r="D940" s="217"/>
      <c r="E940" s="217"/>
      <c r="F940" s="217"/>
      <c r="G940" s="217"/>
      <c r="H940" s="217"/>
      <c r="I940" s="217"/>
      <c r="J940" s="217"/>
      <c r="K940" s="217"/>
    </row>
    <row r="941" ht="13.5" customHeight="1">
      <c r="A941" s="217"/>
      <c r="B941" s="217"/>
      <c r="C941" s="217"/>
      <c r="D941" s="217"/>
      <c r="E941" s="217"/>
      <c r="F941" s="217"/>
      <c r="G941" s="217"/>
      <c r="H941" s="217"/>
      <c r="I941" s="217"/>
      <c r="J941" s="217"/>
      <c r="K941" s="217"/>
    </row>
    <row r="942" ht="13.5" customHeight="1">
      <c r="A942" s="217"/>
      <c r="B942" s="217"/>
      <c r="C942" s="217"/>
      <c r="D942" s="217"/>
      <c r="E942" s="217"/>
      <c r="F942" s="217"/>
      <c r="G942" s="217"/>
      <c r="H942" s="217"/>
      <c r="I942" s="217"/>
      <c r="J942" s="217"/>
      <c r="K942" s="217"/>
    </row>
    <row r="943" ht="13.5" customHeight="1">
      <c r="A943" s="217"/>
      <c r="B943" s="217"/>
      <c r="C943" s="217"/>
      <c r="D943" s="217"/>
      <c r="E943" s="217"/>
      <c r="F943" s="217"/>
      <c r="G943" s="217"/>
      <c r="H943" s="217"/>
      <c r="I943" s="217"/>
      <c r="J943" s="217"/>
      <c r="K943" s="217"/>
    </row>
    <row r="944" ht="13.5" customHeight="1">
      <c r="A944" s="217"/>
      <c r="B944" s="217"/>
      <c r="C944" s="217"/>
      <c r="D944" s="217"/>
      <c r="E944" s="217"/>
      <c r="F944" s="217"/>
      <c r="G944" s="217"/>
      <c r="H944" s="217"/>
      <c r="I944" s="217"/>
      <c r="J944" s="217"/>
      <c r="K944" s="217"/>
    </row>
    <row r="945" ht="13.5" customHeight="1">
      <c r="A945" s="217"/>
      <c r="B945" s="217"/>
      <c r="C945" s="217"/>
      <c r="D945" s="217"/>
      <c r="E945" s="217"/>
      <c r="F945" s="217"/>
      <c r="G945" s="217"/>
      <c r="H945" s="217"/>
      <c r="I945" s="217"/>
      <c r="J945" s="217"/>
      <c r="K945" s="217"/>
    </row>
    <row r="946" ht="13.5" customHeight="1">
      <c r="A946" s="217"/>
      <c r="B946" s="217"/>
      <c r="C946" s="217"/>
      <c r="D946" s="217"/>
      <c r="E946" s="217"/>
      <c r="F946" s="217"/>
      <c r="G946" s="217"/>
      <c r="H946" s="217"/>
      <c r="I946" s="217"/>
      <c r="J946" s="217"/>
      <c r="K946" s="217"/>
    </row>
    <row r="947" ht="13.5" customHeight="1">
      <c r="A947" s="217"/>
      <c r="B947" s="217"/>
      <c r="C947" s="217"/>
      <c r="D947" s="217"/>
      <c r="E947" s="217"/>
      <c r="F947" s="217"/>
      <c r="G947" s="217"/>
      <c r="H947" s="217"/>
      <c r="I947" s="217"/>
      <c r="J947" s="217"/>
      <c r="K947" s="217"/>
    </row>
    <row r="948" ht="13.5" customHeight="1">
      <c r="A948" s="217"/>
      <c r="B948" s="217"/>
      <c r="C948" s="217"/>
      <c r="D948" s="217"/>
      <c r="E948" s="217"/>
      <c r="F948" s="217"/>
      <c r="G948" s="217"/>
      <c r="H948" s="217"/>
      <c r="I948" s="217"/>
      <c r="J948" s="217"/>
      <c r="K948" s="217"/>
    </row>
    <row r="949" ht="13.5" customHeight="1">
      <c r="A949" s="217"/>
      <c r="B949" s="217"/>
      <c r="C949" s="217"/>
      <c r="D949" s="217"/>
      <c r="E949" s="217"/>
      <c r="F949" s="217"/>
      <c r="G949" s="217"/>
      <c r="H949" s="217"/>
      <c r="I949" s="217"/>
      <c r="J949" s="217"/>
      <c r="K949" s="217"/>
    </row>
    <row r="950" ht="13.5" customHeight="1">
      <c r="A950" s="217"/>
      <c r="B950" s="217"/>
      <c r="C950" s="217"/>
      <c r="D950" s="217"/>
      <c r="E950" s="217"/>
      <c r="F950" s="217"/>
      <c r="G950" s="217"/>
      <c r="H950" s="217"/>
      <c r="I950" s="217"/>
      <c r="J950" s="217"/>
      <c r="K950" s="217"/>
    </row>
    <row r="951" ht="13.5" customHeight="1">
      <c r="A951" s="217"/>
      <c r="B951" s="217"/>
      <c r="C951" s="217"/>
      <c r="D951" s="217"/>
      <c r="E951" s="217"/>
      <c r="F951" s="217"/>
      <c r="G951" s="217"/>
      <c r="H951" s="217"/>
      <c r="I951" s="217"/>
      <c r="J951" s="217"/>
      <c r="K951" s="217"/>
    </row>
    <row r="952" ht="13.5" customHeight="1">
      <c r="A952" s="217"/>
      <c r="B952" s="217"/>
      <c r="C952" s="217"/>
      <c r="D952" s="217"/>
      <c r="E952" s="217"/>
      <c r="F952" s="217"/>
      <c r="G952" s="217"/>
      <c r="H952" s="217"/>
      <c r="I952" s="217"/>
      <c r="J952" s="217"/>
      <c r="K952" s="217"/>
    </row>
    <row r="953" ht="13.5" customHeight="1">
      <c r="A953" s="217"/>
      <c r="B953" s="217"/>
      <c r="C953" s="217"/>
      <c r="D953" s="217"/>
      <c r="E953" s="217"/>
      <c r="F953" s="217"/>
      <c r="G953" s="217"/>
      <c r="H953" s="217"/>
      <c r="I953" s="217"/>
      <c r="J953" s="217"/>
      <c r="K953" s="217"/>
    </row>
    <row r="954" ht="13.5" customHeight="1">
      <c r="A954" s="217"/>
      <c r="B954" s="217"/>
      <c r="C954" s="217"/>
      <c r="D954" s="217"/>
      <c r="E954" s="217"/>
      <c r="F954" s="217"/>
      <c r="G954" s="217"/>
      <c r="H954" s="217"/>
      <c r="I954" s="217"/>
      <c r="J954" s="217"/>
      <c r="K954" s="217"/>
    </row>
    <row r="955" ht="13.5" customHeight="1">
      <c r="A955" s="217"/>
      <c r="B955" s="217"/>
      <c r="C955" s="217"/>
      <c r="D955" s="217"/>
      <c r="E955" s="217"/>
      <c r="F955" s="217"/>
      <c r="G955" s="217"/>
      <c r="H955" s="217"/>
      <c r="I955" s="217"/>
      <c r="J955" s="217"/>
      <c r="K955" s="217"/>
    </row>
    <row r="956" ht="13.5" customHeight="1">
      <c r="A956" s="217"/>
      <c r="B956" s="217"/>
      <c r="C956" s="217"/>
      <c r="D956" s="217"/>
      <c r="E956" s="217"/>
      <c r="F956" s="217"/>
      <c r="G956" s="217"/>
      <c r="H956" s="217"/>
      <c r="I956" s="217"/>
      <c r="J956" s="217"/>
      <c r="K956" s="217"/>
    </row>
    <row r="957" ht="13.5" customHeight="1">
      <c r="A957" s="217"/>
      <c r="B957" s="217"/>
      <c r="C957" s="217"/>
      <c r="D957" s="217"/>
      <c r="E957" s="217"/>
      <c r="F957" s="217"/>
      <c r="G957" s="217"/>
      <c r="H957" s="217"/>
      <c r="I957" s="217"/>
      <c r="J957" s="217"/>
      <c r="K957" s="217"/>
    </row>
    <row r="958" ht="13.5" customHeight="1">
      <c r="A958" s="217"/>
      <c r="B958" s="217"/>
      <c r="C958" s="217"/>
      <c r="D958" s="217"/>
      <c r="E958" s="217"/>
      <c r="F958" s="217"/>
      <c r="G958" s="217"/>
      <c r="H958" s="217"/>
      <c r="I958" s="217"/>
      <c r="J958" s="217"/>
      <c r="K958" s="217"/>
    </row>
    <row r="959" ht="13.5" customHeight="1">
      <c r="A959" s="217"/>
      <c r="B959" s="217"/>
      <c r="C959" s="217"/>
      <c r="D959" s="217"/>
      <c r="E959" s="217"/>
      <c r="F959" s="217"/>
      <c r="G959" s="217"/>
      <c r="H959" s="217"/>
      <c r="I959" s="217"/>
      <c r="J959" s="217"/>
      <c r="K959" s="217"/>
    </row>
    <row r="960" ht="13.5" customHeight="1">
      <c r="A960" s="217"/>
      <c r="B960" s="217"/>
      <c r="C960" s="217"/>
      <c r="D960" s="217"/>
      <c r="E960" s="217"/>
      <c r="F960" s="217"/>
      <c r="G960" s="217"/>
      <c r="H960" s="217"/>
      <c r="I960" s="217"/>
      <c r="J960" s="217"/>
      <c r="K960" s="217"/>
    </row>
    <row r="961" ht="13.5" customHeight="1">
      <c r="A961" s="217"/>
      <c r="B961" s="217"/>
      <c r="C961" s="217"/>
      <c r="D961" s="217"/>
      <c r="E961" s="217"/>
      <c r="F961" s="217"/>
      <c r="G961" s="217"/>
      <c r="H961" s="217"/>
      <c r="I961" s="217"/>
      <c r="J961" s="217"/>
      <c r="K961" s="217"/>
    </row>
    <row r="962" ht="13.5" customHeight="1">
      <c r="A962" s="217"/>
      <c r="B962" s="217"/>
      <c r="C962" s="217"/>
      <c r="D962" s="217"/>
      <c r="E962" s="217"/>
      <c r="F962" s="217"/>
      <c r="G962" s="217"/>
      <c r="H962" s="217"/>
      <c r="I962" s="217"/>
      <c r="J962" s="217"/>
      <c r="K962" s="217"/>
    </row>
    <row r="963" ht="13.5" customHeight="1">
      <c r="A963" s="217"/>
      <c r="B963" s="217"/>
      <c r="C963" s="217"/>
      <c r="D963" s="217"/>
      <c r="E963" s="217"/>
      <c r="F963" s="217"/>
      <c r="G963" s="217"/>
      <c r="H963" s="217"/>
      <c r="I963" s="217"/>
      <c r="J963" s="217"/>
      <c r="K963" s="217"/>
    </row>
    <row r="964" ht="13.5" customHeight="1">
      <c r="A964" s="217"/>
      <c r="B964" s="217"/>
      <c r="C964" s="217"/>
      <c r="D964" s="217"/>
      <c r="E964" s="217"/>
      <c r="F964" s="217"/>
      <c r="G964" s="217"/>
      <c r="H964" s="217"/>
      <c r="I964" s="217"/>
      <c r="J964" s="217"/>
      <c r="K964" s="217"/>
    </row>
    <row r="965" ht="13.5" customHeight="1">
      <c r="A965" s="217"/>
      <c r="B965" s="217"/>
      <c r="C965" s="217"/>
      <c r="D965" s="217"/>
      <c r="E965" s="217"/>
      <c r="F965" s="217"/>
      <c r="G965" s="217"/>
      <c r="H965" s="217"/>
      <c r="I965" s="217"/>
      <c r="J965" s="217"/>
      <c r="K965" s="217"/>
    </row>
    <row r="966" ht="13.5" customHeight="1">
      <c r="A966" s="217"/>
      <c r="B966" s="217"/>
      <c r="C966" s="217"/>
      <c r="D966" s="217"/>
      <c r="E966" s="217"/>
      <c r="F966" s="217"/>
      <c r="G966" s="217"/>
      <c r="H966" s="217"/>
      <c r="I966" s="217"/>
      <c r="J966" s="217"/>
      <c r="K966" s="217"/>
    </row>
    <row r="967" ht="13.5" customHeight="1">
      <c r="A967" s="217"/>
      <c r="B967" s="217"/>
      <c r="C967" s="217"/>
      <c r="D967" s="217"/>
      <c r="E967" s="217"/>
      <c r="F967" s="217"/>
      <c r="G967" s="217"/>
      <c r="H967" s="217"/>
      <c r="I967" s="217"/>
      <c r="J967" s="217"/>
      <c r="K967" s="217"/>
    </row>
    <row r="968" ht="13.5" customHeight="1">
      <c r="A968" s="217"/>
      <c r="B968" s="217"/>
      <c r="C968" s="217"/>
      <c r="D968" s="217"/>
      <c r="E968" s="217"/>
      <c r="F968" s="217"/>
      <c r="G968" s="217"/>
      <c r="H968" s="217"/>
      <c r="I968" s="217"/>
      <c r="J968" s="217"/>
      <c r="K968" s="217"/>
    </row>
    <row r="969" ht="13.5" customHeight="1">
      <c r="A969" s="217"/>
      <c r="B969" s="217"/>
      <c r="C969" s="217"/>
      <c r="D969" s="217"/>
      <c r="E969" s="217"/>
      <c r="F969" s="217"/>
      <c r="G969" s="217"/>
      <c r="H969" s="217"/>
      <c r="I969" s="217"/>
      <c r="J969" s="217"/>
      <c r="K969" s="217"/>
    </row>
    <row r="970" ht="13.5" customHeight="1">
      <c r="A970" s="217"/>
      <c r="B970" s="217"/>
      <c r="C970" s="217"/>
      <c r="D970" s="217"/>
      <c r="E970" s="217"/>
      <c r="F970" s="217"/>
      <c r="G970" s="217"/>
      <c r="H970" s="217"/>
      <c r="I970" s="217"/>
      <c r="J970" s="217"/>
      <c r="K970" s="217"/>
    </row>
    <row r="971" ht="13.5" customHeight="1">
      <c r="A971" s="217"/>
      <c r="B971" s="217"/>
      <c r="C971" s="217"/>
      <c r="D971" s="217"/>
      <c r="E971" s="217"/>
      <c r="F971" s="217"/>
      <c r="G971" s="217"/>
      <c r="H971" s="217"/>
      <c r="I971" s="217"/>
      <c r="J971" s="217"/>
      <c r="K971" s="217"/>
    </row>
    <row r="972" ht="13.5" customHeight="1">
      <c r="A972" s="217"/>
      <c r="B972" s="217"/>
      <c r="C972" s="217"/>
      <c r="D972" s="217"/>
      <c r="E972" s="217"/>
      <c r="F972" s="217"/>
      <c r="G972" s="217"/>
      <c r="H972" s="217"/>
      <c r="I972" s="217"/>
      <c r="J972" s="217"/>
      <c r="K972" s="217"/>
    </row>
    <row r="973" ht="13.5" customHeight="1">
      <c r="A973" s="217"/>
      <c r="B973" s="217"/>
      <c r="C973" s="217"/>
      <c r="D973" s="217"/>
      <c r="E973" s="217"/>
      <c r="F973" s="217"/>
      <c r="G973" s="217"/>
      <c r="H973" s="217"/>
      <c r="I973" s="217"/>
      <c r="J973" s="217"/>
      <c r="K973" s="217"/>
    </row>
    <row r="974" ht="13.5" customHeight="1">
      <c r="A974" s="217"/>
      <c r="B974" s="217"/>
      <c r="C974" s="217"/>
      <c r="D974" s="217"/>
      <c r="E974" s="217"/>
      <c r="F974" s="217"/>
      <c r="G974" s="217"/>
      <c r="H974" s="217"/>
      <c r="I974" s="217"/>
      <c r="J974" s="217"/>
      <c r="K974" s="217"/>
    </row>
    <row r="975" ht="13.5" customHeight="1">
      <c r="A975" s="217"/>
      <c r="B975" s="217"/>
      <c r="C975" s="217"/>
      <c r="D975" s="217"/>
      <c r="E975" s="217"/>
      <c r="F975" s="217"/>
      <c r="G975" s="217"/>
      <c r="H975" s="217"/>
      <c r="I975" s="217"/>
      <c r="J975" s="217"/>
      <c r="K975" s="217"/>
    </row>
    <row r="976" ht="13.5" customHeight="1">
      <c r="A976" s="217"/>
      <c r="B976" s="217"/>
      <c r="C976" s="217"/>
      <c r="D976" s="217"/>
      <c r="E976" s="217"/>
      <c r="F976" s="217"/>
      <c r="G976" s="217"/>
      <c r="H976" s="217"/>
      <c r="I976" s="217"/>
      <c r="J976" s="217"/>
      <c r="K976" s="217"/>
    </row>
    <row r="977" ht="13.5" customHeight="1">
      <c r="A977" s="217"/>
      <c r="B977" s="217"/>
      <c r="C977" s="217"/>
      <c r="D977" s="217"/>
      <c r="E977" s="217"/>
      <c r="F977" s="217"/>
      <c r="G977" s="217"/>
      <c r="H977" s="217"/>
      <c r="I977" s="217"/>
      <c r="J977" s="217"/>
      <c r="K977" s="217"/>
    </row>
    <row r="978" ht="13.5" customHeight="1">
      <c r="A978" s="217"/>
      <c r="B978" s="217"/>
      <c r="C978" s="217"/>
      <c r="D978" s="217"/>
      <c r="E978" s="217"/>
      <c r="F978" s="217"/>
      <c r="G978" s="217"/>
      <c r="H978" s="217"/>
      <c r="I978" s="217"/>
      <c r="J978" s="217"/>
      <c r="K978" s="217"/>
    </row>
    <row r="979" ht="13.5" customHeight="1">
      <c r="A979" s="217"/>
      <c r="B979" s="217"/>
      <c r="C979" s="217"/>
      <c r="D979" s="217"/>
      <c r="E979" s="217"/>
      <c r="F979" s="217"/>
      <c r="G979" s="217"/>
      <c r="H979" s="217"/>
      <c r="I979" s="217"/>
      <c r="J979" s="217"/>
      <c r="K979" s="217"/>
    </row>
    <row r="980" ht="13.5" customHeight="1">
      <c r="A980" s="217"/>
      <c r="B980" s="217"/>
      <c r="C980" s="217"/>
      <c r="D980" s="217"/>
      <c r="E980" s="217"/>
      <c r="F980" s="217"/>
      <c r="G980" s="217"/>
      <c r="H980" s="217"/>
      <c r="I980" s="217"/>
      <c r="J980" s="217"/>
      <c r="K980" s="217"/>
    </row>
    <row r="981" ht="13.5" customHeight="1">
      <c r="A981" s="217"/>
      <c r="B981" s="217"/>
      <c r="C981" s="217"/>
      <c r="D981" s="217"/>
      <c r="E981" s="217"/>
      <c r="F981" s="217"/>
      <c r="G981" s="217"/>
      <c r="H981" s="217"/>
      <c r="I981" s="217"/>
      <c r="J981" s="217"/>
      <c r="K981" s="217"/>
    </row>
    <row r="982" ht="13.5" customHeight="1">
      <c r="A982" s="217"/>
      <c r="B982" s="217"/>
      <c r="C982" s="217"/>
      <c r="D982" s="217"/>
      <c r="E982" s="217"/>
      <c r="F982" s="217"/>
      <c r="G982" s="217"/>
      <c r="H982" s="217"/>
      <c r="I982" s="217"/>
      <c r="J982" s="217"/>
      <c r="K982" s="217"/>
    </row>
    <row r="983" ht="13.5" customHeight="1">
      <c r="A983" s="217"/>
      <c r="B983" s="217"/>
      <c r="C983" s="217"/>
      <c r="D983" s="217"/>
      <c r="E983" s="217"/>
      <c r="F983" s="217"/>
      <c r="G983" s="217"/>
      <c r="H983" s="217"/>
      <c r="I983" s="217"/>
      <c r="J983" s="217"/>
      <c r="K983" s="217"/>
    </row>
    <row r="984" ht="13.5" customHeight="1">
      <c r="A984" s="217"/>
      <c r="B984" s="217"/>
      <c r="C984" s="217"/>
      <c r="D984" s="217"/>
      <c r="E984" s="217"/>
      <c r="F984" s="217"/>
      <c r="G984" s="217"/>
      <c r="H984" s="217"/>
      <c r="I984" s="217"/>
      <c r="J984" s="217"/>
      <c r="K984" s="217"/>
    </row>
    <row r="985" ht="13.5" customHeight="1">
      <c r="A985" s="217"/>
      <c r="B985" s="217"/>
      <c r="C985" s="217"/>
      <c r="D985" s="217"/>
      <c r="E985" s="217"/>
      <c r="F985" s="217"/>
      <c r="G985" s="217"/>
      <c r="H985" s="217"/>
      <c r="I985" s="217"/>
      <c r="J985" s="217"/>
      <c r="K985" s="217"/>
    </row>
    <row r="986" ht="13.5" customHeight="1">
      <c r="A986" s="217"/>
      <c r="B986" s="217"/>
      <c r="C986" s="217"/>
      <c r="D986" s="217"/>
      <c r="E986" s="217"/>
      <c r="F986" s="217"/>
      <c r="G986" s="217"/>
      <c r="H986" s="217"/>
      <c r="I986" s="217"/>
      <c r="J986" s="217"/>
      <c r="K986" s="217"/>
    </row>
    <row r="987" ht="13.5" customHeight="1">
      <c r="A987" s="217"/>
      <c r="B987" s="217"/>
      <c r="C987" s="217"/>
      <c r="D987" s="217"/>
      <c r="E987" s="217"/>
      <c r="F987" s="217"/>
      <c r="G987" s="217"/>
      <c r="H987" s="217"/>
      <c r="I987" s="217"/>
      <c r="J987" s="217"/>
      <c r="K987" s="217"/>
    </row>
    <row r="988" ht="13.5" customHeight="1">
      <c r="A988" s="217"/>
      <c r="B988" s="217"/>
      <c r="C988" s="217"/>
      <c r="D988" s="217"/>
      <c r="E988" s="217"/>
      <c r="F988" s="217"/>
      <c r="G988" s="217"/>
      <c r="H988" s="217"/>
      <c r="I988" s="217"/>
      <c r="J988" s="217"/>
      <c r="K988" s="217"/>
    </row>
    <row r="989" ht="13.5" customHeight="1">
      <c r="A989" s="217"/>
      <c r="B989" s="217"/>
      <c r="C989" s="217"/>
      <c r="D989" s="217"/>
      <c r="E989" s="217"/>
      <c r="F989" s="217"/>
      <c r="G989" s="217"/>
      <c r="H989" s="217"/>
      <c r="I989" s="217"/>
      <c r="J989" s="217"/>
      <c r="K989" s="217"/>
    </row>
    <row r="990" ht="13.5" customHeight="1">
      <c r="A990" s="217"/>
      <c r="B990" s="217"/>
      <c r="C990" s="217"/>
      <c r="D990" s="217"/>
      <c r="E990" s="217"/>
      <c r="F990" s="217"/>
      <c r="G990" s="217"/>
      <c r="H990" s="217"/>
      <c r="I990" s="217"/>
      <c r="J990" s="217"/>
      <c r="K990" s="217"/>
    </row>
    <row r="991" ht="13.5" customHeight="1">
      <c r="A991" s="217"/>
      <c r="B991" s="217"/>
      <c r="C991" s="217"/>
      <c r="D991" s="217"/>
      <c r="E991" s="217"/>
      <c r="F991" s="217"/>
      <c r="G991" s="217"/>
      <c r="H991" s="217"/>
      <c r="I991" s="217"/>
      <c r="J991" s="217"/>
      <c r="K991" s="217"/>
    </row>
    <row r="992" ht="13.5" customHeight="1">
      <c r="A992" s="217"/>
      <c r="B992" s="217"/>
      <c r="C992" s="217"/>
      <c r="D992" s="217"/>
      <c r="E992" s="217"/>
      <c r="F992" s="217"/>
      <c r="G992" s="217"/>
      <c r="H992" s="217"/>
      <c r="I992" s="217"/>
      <c r="J992" s="217"/>
      <c r="K992" s="217"/>
    </row>
    <row r="993" ht="13.5" customHeight="1">
      <c r="A993" s="217"/>
      <c r="B993" s="217"/>
      <c r="C993" s="217"/>
      <c r="D993" s="217"/>
      <c r="E993" s="217"/>
      <c r="F993" s="217"/>
      <c r="G993" s="217"/>
      <c r="H993" s="217"/>
      <c r="I993" s="217"/>
      <c r="J993" s="217"/>
      <c r="K993" s="217"/>
    </row>
    <row r="994" ht="13.5" customHeight="1">
      <c r="A994" s="217"/>
      <c r="B994" s="217"/>
      <c r="C994" s="217"/>
      <c r="D994" s="217"/>
      <c r="E994" s="217"/>
      <c r="F994" s="217"/>
      <c r="G994" s="217"/>
      <c r="H994" s="217"/>
      <c r="I994" s="217"/>
      <c r="J994" s="217"/>
      <c r="K994" s="217"/>
    </row>
    <row r="995" ht="13.5" customHeight="1">
      <c r="A995" s="217"/>
      <c r="B995" s="217"/>
      <c r="C995" s="217"/>
      <c r="D995" s="217"/>
      <c r="E995" s="217"/>
      <c r="F995" s="217"/>
      <c r="G995" s="217"/>
      <c r="H995" s="217"/>
      <c r="I995" s="217"/>
      <c r="J995" s="217"/>
      <c r="K995" s="217"/>
    </row>
    <row r="996" ht="13.5" customHeight="1">
      <c r="A996" s="217"/>
      <c r="B996" s="217"/>
      <c r="C996" s="217"/>
      <c r="D996" s="217"/>
      <c r="E996" s="217"/>
      <c r="F996" s="217"/>
      <c r="G996" s="217"/>
      <c r="H996" s="217"/>
      <c r="I996" s="217"/>
      <c r="J996" s="217"/>
      <c r="K996" s="217"/>
    </row>
    <row r="997" ht="13.5" customHeight="1">
      <c r="A997" s="217"/>
      <c r="B997" s="217"/>
      <c r="C997" s="217"/>
      <c r="D997" s="217"/>
      <c r="E997" s="217"/>
      <c r="F997" s="217"/>
      <c r="G997" s="217"/>
      <c r="H997" s="217"/>
      <c r="I997" s="217"/>
      <c r="J997" s="217"/>
      <c r="K997" s="217"/>
    </row>
    <row r="998" ht="13.5" customHeight="1">
      <c r="A998" s="217"/>
      <c r="B998" s="217"/>
      <c r="C998" s="217"/>
      <c r="D998" s="217"/>
      <c r="E998" s="217"/>
      <c r="F998" s="217"/>
      <c r="G998" s="217"/>
      <c r="H998" s="217"/>
      <c r="I998" s="217"/>
      <c r="J998" s="217"/>
      <c r="K998" s="217"/>
    </row>
    <row r="999" ht="13.5" customHeight="1">
      <c r="A999" s="217"/>
      <c r="B999" s="217"/>
      <c r="C999" s="217"/>
      <c r="D999" s="217"/>
      <c r="E999" s="217"/>
      <c r="F999" s="217"/>
      <c r="G999" s="217"/>
      <c r="H999" s="217"/>
      <c r="I999" s="217"/>
      <c r="J999" s="217"/>
      <c r="K999" s="217"/>
    </row>
    <row r="1000" ht="13.5" customHeight="1">
      <c r="A1000" s="217"/>
      <c r="B1000" s="217"/>
      <c r="C1000" s="217"/>
      <c r="D1000" s="217"/>
      <c r="E1000" s="217"/>
      <c r="F1000" s="217"/>
      <c r="G1000" s="217"/>
      <c r="H1000" s="217"/>
      <c r="I1000" s="217"/>
      <c r="J1000" s="217"/>
      <c r="K1000" s="217"/>
    </row>
  </sheetData>
  <mergeCells count="77">
    <mergeCell ref="D59:J59"/>
    <mergeCell ref="D60:J60"/>
    <mergeCell ref="D61:J61"/>
    <mergeCell ref="D64:J64"/>
    <mergeCell ref="C73:J73"/>
    <mergeCell ref="D68:J68"/>
    <mergeCell ref="D66:J66"/>
    <mergeCell ref="D65:J65"/>
    <mergeCell ref="D67:J67"/>
    <mergeCell ref="D63:J63"/>
    <mergeCell ref="F17:J17"/>
    <mergeCell ref="C23:J23"/>
    <mergeCell ref="D25:J25"/>
    <mergeCell ref="C24:J24"/>
    <mergeCell ref="D26:J26"/>
    <mergeCell ref="F21:J21"/>
    <mergeCell ref="F20:J20"/>
    <mergeCell ref="G38:J38"/>
    <mergeCell ref="G34:J34"/>
    <mergeCell ref="G35:J35"/>
    <mergeCell ref="G36:J36"/>
    <mergeCell ref="G37:J37"/>
    <mergeCell ref="D31:J31"/>
    <mergeCell ref="D32:J32"/>
    <mergeCell ref="D29:J29"/>
    <mergeCell ref="D28:J28"/>
    <mergeCell ref="G43:J43"/>
    <mergeCell ref="G42:J42"/>
    <mergeCell ref="E46:J46"/>
    <mergeCell ref="E48:J48"/>
    <mergeCell ref="E47:J47"/>
    <mergeCell ref="C50:J50"/>
    <mergeCell ref="D49:J49"/>
    <mergeCell ref="F19:J19"/>
    <mergeCell ref="F18:J18"/>
    <mergeCell ref="D57:J57"/>
    <mergeCell ref="D45:J45"/>
    <mergeCell ref="D58:J58"/>
    <mergeCell ref="G41:J41"/>
    <mergeCell ref="D33:J33"/>
    <mergeCell ref="H210:J210"/>
    <mergeCell ref="H209:J209"/>
    <mergeCell ref="H201:J201"/>
    <mergeCell ref="H204:J204"/>
    <mergeCell ref="H202:J202"/>
    <mergeCell ref="H203:J203"/>
    <mergeCell ref="H208:J208"/>
    <mergeCell ref="H207:J207"/>
    <mergeCell ref="H206:J206"/>
    <mergeCell ref="C4:J4"/>
    <mergeCell ref="C3:J3"/>
    <mergeCell ref="D14:J14"/>
    <mergeCell ref="D15:J15"/>
    <mergeCell ref="D10:J10"/>
    <mergeCell ref="C9:J9"/>
    <mergeCell ref="D13:J13"/>
    <mergeCell ref="F16:J16"/>
    <mergeCell ref="C6:J6"/>
    <mergeCell ref="C7:J7"/>
    <mergeCell ref="D11:J11"/>
    <mergeCell ref="D56:J56"/>
    <mergeCell ref="C52:J52"/>
    <mergeCell ref="C53:J53"/>
    <mergeCell ref="C55:J55"/>
    <mergeCell ref="C120:J120"/>
    <mergeCell ref="C100:J100"/>
    <mergeCell ref="H200:J200"/>
    <mergeCell ref="C163:J163"/>
    <mergeCell ref="C145:J145"/>
    <mergeCell ref="H198:J198"/>
    <mergeCell ref="C197:J197"/>
    <mergeCell ref="G39:J39"/>
    <mergeCell ref="G40:J40"/>
    <mergeCell ref="H215:J215"/>
    <mergeCell ref="H212:J212"/>
    <mergeCell ref="H214:J214"/>
    <mergeCell ref="H213:J213"/>
  </mergeCells>
  <printOptions/>
  <pageMargins bottom="0.75" footer="0.0" header="0.0" left="0.7" right="0.7" top="0.75"/>
  <pageSetup orientation="landscape"/>
  <drawing r:id="rId1"/>
</worksheet>
</file>