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555" windowWidth="28470" windowHeight="12105"/>
  </bookViews>
  <sheets>
    <sheet name="Souhrn" sheetId="1" r:id="rId1"/>
    <sheet name="Stavební část" sheetId="2" r:id="rId2"/>
    <sheet name="Vnitřní kanalizace" sheetId="3" r:id="rId3"/>
    <sheet name="Vnitřní vodovod" sheetId="4" r:id="rId4"/>
    <sheet name="Plynovod-přípojka" sheetId="5" r:id="rId5"/>
    <sheet name="Plynovod-vnitřní" sheetId="6" r:id="rId6"/>
    <sheet name="Ústřední vytápění" sheetId="7" r:id="rId7"/>
    <sheet name="Elektroinstalace" sheetId="8" r:id="rId8"/>
    <sheet name="VZT" sheetId="9" r:id="rId9"/>
    <sheet name="List1" sheetId="10" r:id="rId10"/>
  </sheets>
  <definedNames>
    <definedName name="Excel_BuiltIn_Print_Titles" localSheetId="2">#REF!</definedName>
  </definedNames>
  <calcPr calcId="125725"/>
</workbook>
</file>

<file path=xl/calcChain.xml><?xml version="1.0" encoding="utf-8"?>
<calcChain xmlns="http://schemas.openxmlformats.org/spreadsheetml/2006/main">
  <c r="D11" i="1"/>
  <c r="H25" i="9" l="1"/>
  <c r="F22"/>
  <c r="H22" s="1"/>
  <c r="F21"/>
  <c r="H21" s="1"/>
  <c r="F20"/>
  <c r="H20" s="1"/>
  <c r="F19"/>
  <c r="H19" s="1"/>
  <c r="F18"/>
  <c r="H18" s="1"/>
  <c r="H15"/>
  <c r="F15"/>
  <c r="F12"/>
  <c r="H12" s="1"/>
  <c r="H11"/>
  <c r="F11"/>
  <c r="F10"/>
  <c r="H10" s="1"/>
  <c r="F9"/>
  <c r="H9" s="1"/>
  <c r="F8"/>
  <c r="H8" s="1"/>
  <c r="F5"/>
  <c r="H85" i="8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2"/>
  <c r="H51"/>
  <c r="H50"/>
  <c r="H49"/>
  <c r="H48"/>
  <c r="H47"/>
  <c r="H46"/>
  <c r="H45"/>
  <c r="H44"/>
  <c r="H43"/>
  <c r="H42"/>
  <c r="H41"/>
  <c r="H40"/>
  <c r="H39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0"/>
  <c r="H9"/>
  <c r="H8"/>
  <c r="C8"/>
  <c r="C9" s="1"/>
  <c r="C10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7" s="1"/>
  <c r="C78" s="1"/>
  <c r="C79" s="1"/>
  <c r="C80" s="1"/>
  <c r="C81" s="1"/>
  <c r="C82" s="1"/>
  <c r="C83" s="1"/>
  <c r="C84" s="1"/>
  <c r="C85" s="1"/>
  <c r="H5"/>
  <c r="E52" i="7"/>
  <c r="E51"/>
  <c r="E50"/>
  <c r="E49"/>
  <c r="E48"/>
  <c r="E47"/>
  <c r="E46"/>
  <c r="E45"/>
  <c r="E44"/>
  <c r="E41"/>
  <c r="E39" s="1"/>
  <c r="E40"/>
  <c r="E37"/>
  <c r="E36"/>
  <c r="E35"/>
  <c r="E34"/>
  <c r="E33"/>
  <c r="E32"/>
  <c r="E31"/>
  <c r="E30"/>
  <c r="E29"/>
  <c r="E28"/>
  <c r="E27"/>
  <c r="E26"/>
  <c r="E25" s="1"/>
  <c r="E23"/>
  <c r="E22"/>
  <c r="E20"/>
  <c r="E19"/>
  <c r="E16"/>
  <c r="E15"/>
  <c r="E14"/>
  <c r="E13"/>
  <c r="E12"/>
  <c r="E11"/>
  <c r="E10"/>
  <c r="E9"/>
  <c r="E8"/>
  <c r="E30" i="6"/>
  <c r="E29"/>
  <c r="E28"/>
  <c r="E27"/>
  <c r="E26"/>
  <c r="E25"/>
  <c r="E22"/>
  <c r="E21" s="1"/>
  <c r="E16"/>
  <c r="E14" s="1"/>
  <c r="E15"/>
  <c r="E12"/>
  <c r="E11"/>
  <c r="E8"/>
  <c r="E7" s="1"/>
  <c r="E59" i="5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60" s="1"/>
  <c r="D10" i="1" s="1"/>
  <c r="E48" i="4"/>
  <c r="E47"/>
  <c r="E46"/>
  <c r="E45"/>
  <c r="E42" s="1"/>
  <c r="E44"/>
  <c r="E43"/>
  <c r="E39"/>
  <c r="E38"/>
  <c r="E37"/>
  <c r="E35" s="1"/>
  <c r="E36"/>
  <c r="E33"/>
  <c r="E32"/>
  <c r="E31"/>
  <c r="E30"/>
  <c r="E29"/>
  <c r="E28"/>
  <c r="E27"/>
  <c r="E26" s="1"/>
  <c r="E24"/>
  <c r="E23" s="1"/>
  <c r="E21"/>
  <c r="E20"/>
  <c r="E19"/>
  <c r="E16"/>
  <c r="E15"/>
  <c r="E14"/>
  <c r="E13"/>
  <c r="E12"/>
  <c r="E11"/>
  <c r="E8"/>
  <c r="E7"/>
  <c r="E49" i="3"/>
  <c r="E48"/>
  <c r="E47"/>
  <c r="E46"/>
  <c r="E45"/>
  <c r="E44"/>
  <c r="E41"/>
  <c r="E40"/>
  <c r="E39" s="1"/>
  <c r="E37"/>
  <c r="E36"/>
  <c r="E35"/>
  <c r="E34"/>
  <c r="E33"/>
  <c r="E32"/>
  <c r="E29"/>
  <c r="E28"/>
  <c r="E27"/>
  <c r="E26"/>
  <c r="E25"/>
  <c r="E24"/>
  <c r="E23"/>
  <c r="E22"/>
  <c r="E21"/>
  <c r="E20"/>
  <c r="E19"/>
  <c r="E18"/>
  <c r="E17"/>
  <c r="E14"/>
  <c r="E13"/>
  <c r="E12"/>
  <c r="E11"/>
  <c r="E10"/>
  <c r="E9"/>
  <c r="E8"/>
  <c r="C219" i="2"/>
  <c r="G218"/>
  <c r="G217"/>
  <c r="G216"/>
  <c r="G215"/>
  <c r="G219" s="1"/>
  <c r="G213"/>
  <c r="C213"/>
  <c r="G212"/>
  <c r="G210"/>
  <c r="C210"/>
  <c r="G209"/>
  <c r="G208"/>
  <c r="C206"/>
  <c r="G205"/>
  <c r="G204"/>
  <c r="G203"/>
  <c r="C201"/>
  <c r="G200"/>
  <c r="G199"/>
  <c r="G198"/>
  <c r="G197"/>
  <c r="G201" s="1"/>
  <c r="G196"/>
  <c r="G195"/>
  <c r="C193"/>
  <c r="G192"/>
  <c r="G191"/>
  <c r="G193" s="1"/>
  <c r="C189"/>
  <c r="G188"/>
  <c r="G187"/>
  <c r="G186"/>
  <c r="G185"/>
  <c r="G184"/>
  <c r="G183"/>
  <c r="G182"/>
  <c r="G181"/>
  <c r="C179"/>
  <c r="G178"/>
  <c r="G177"/>
  <c r="G179" s="1"/>
  <c r="C175"/>
  <c r="G174"/>
  <c r="G173"/>
  <c r="G172"/>
  <c r="G171"/>
  <c r="G170"/>
  <c r="G169"/>
  <c r="G168"/>
  <c r="G167"/>
  <c r="G166"/>
  <c r="C164"/>
  <c r="G163"/>
  <c r="G162"/>
  <c r="G161"/>
  <c r="G160"/>
  <c r="G159"/>
  <c r="G158"/>
  <c r="G157"/>
  <c r="G156"/>
  <c r="G155"/>
  <c r="G154"/>
  <c r="G153"/>
  <c r="C151"/>
  <c r="G150"/>
  <c r="G149"/>
  <c r="G148"/>
  <c r="G147"/>
  <c r="G146"/>
  <c r="G145"/>
  <c r="G144"/>
  <c r="G143"/>
  <c r="G142"/>
  <c r="G141"/>
  <c r="G151" s="1"/>
  <c r="C139"/>
  <c r="G138"/>
  <c r="G139" s="1"/>
  <c r="C136"/>
  <c r="G135"/>
  <c r="G134"/>
  <c r="G133"/>
  <c r="G132"/>
  <c r="G131"/>
  <c r="G130"/>
  <c r="G129"/>
  <c r="G128"/>
  <c r="G127"/>
  <c r="G126"/>
  <c r="G125"/>
  <c r="G124"/>
  <c r="G123"/>
  <c r="G122"/>
  <c r="G121"/>
  <c r="C119"/>
  <c r="G118"/>
  <c r="G117"/>
  <c r="G116"/>
  <c r="G115"/>
  <c r="C113"/>
  <c r="G112"/>
  <c r="G111"/>
  <c r="G110"/>
  <c r="G109"/>
  <c r="G108"/>
  <c r="G107"/>
  <c r="G106"/>
  <c r="G105"/>
  <c r="G104"/>
  <c r="G103"/>
  <c r="C101"/>
  <c r="G100"/>
  <c r="G99"/>
  <c r="G98"/>
  <c r="G97"/>
  <c r="G96"/>
  <c r="G95"/>
  <c r="G94"/>
  <c r="G93"/>
  <c r="G92"/>
  <c r="G91"/>
  <c r="G90"/>
  <c r="C88"/>
  <c r="G87"/>
  <c r="G86"/>
  <c r="G85"/>
  <c r="G84"/>
  <c r="G83"/>
  <c r="G82"/>
  <c r="G81"/>
  <c r="G80"/>
  <c r="G79"/>
  <c r="G88" s="1"/>
  <c r="G78"/>
  <c r="C76"/>
  <c r="G75"/>
  <c r="G74"/>
  <c r="G73"/>
  <c r="C71"/>
  <c r="G70"/>
  <c r="G69"/>
  <c r="G68"/>
  <c r="G67"/>
  <c r="C65"/>
  <c r="G64"/>
  <c r="G63"/>
  <c r="G62"/>
  <c r="G61"/>
  <c r="G60"/>
  <c r="G59"/>
  <c r="G58"/>
  <c r="G57"/>
  <c r="G56"/>
  <c r="G55"/>
  <c r="G54"/>
  <c r="C52"/>
  <c r="G51"/>
  <c r="G50"/>
  <c r="G49"/>
  <c r="G48"/>
  <c r="G47"/>
  <c r="G52" s="1"/>
  <c r="C45"/>
  <c r="G44"/>
  <c r="G43"/>
  <c r="G42"/>
  <c r="G41"/>
  <c r="G40"/>
  <c r="G39"/>
  <c r="G38"/>
  <c r="G45" s="1"/>
  <c r="C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6" s="1"/>
  <c r="E10" i="6" l="1"/>
  <c r="G65" i="2"/>
  <c r="G71"/>
  <c r="G101"/>
  <c r="G113"/>
  <c r="G136"/>
  <c r="G76"/>
  <c r="G164"/>
  <c r="G175"/>
  <c r="E16" i="3"/>
  <c r="E18" i="4"/>
  <c r="E7" i="7"/>
  <c r="E43"/>
  <c r="H24" i="9"/>
  <c r="H26" s="1"/>
  <c r="D14" i="1" s="1"/>
  <c r="G206" i="2"/>
  <c r="E31" i="3"/>
  <c r="E43"/>
  <c r="E10" i="4"/>
  <c r="E5" s="1"/>
  <c r="D9" i="1" s="1"/>
  <c r="E18" i="7"/>
  <c r="H86" i="8"/>
  <c r="D13" i="1" s="1"/>
  <c r="H5" i="9"/>
  <c r="G119" i="2"/>
  <c r="E7" i="3"/>
  <c r="E5" s="1"/>
  <c r="D8" i="1" s="1"/>
  <c r="E24" i="6"/>
  <c r="E5" s="1"/>
  <c r="G189" i="2"/>
  <c r="E5" i="7"/>
  <c r="D12" i="1" s="1"/>
  <c r="G220" i="2"/>
  <c r="D7" i="1" s="1"/>
  <c r="D17" l="1"/>
  <c r="D18" s="1"/>
  <c r="D19" s="1"/>
</calcChain>
</file>

<file path=xl/comments1.xml><?xml version="1.0" encoding="utf-8"?>
<comments xmlns="http://schemas.openxmlformats.org/spreadsheetml/2006/main">
  <authors>
    <author/>
  </authors>
  <commentList>
    <comment ref="D15" authorId="0">
      <text>
        <r>
          <rPr>
            <sz val="10"/>
            <color rgb="FF000000"/>
            <rFont val="Arial ce"/>
          </rPr>
          <t>Doplnit</t>
        </r>
      </text>
    </comment>
    <comment ref="D16" authorId="0">
      <text>
        <r>
          <rPr>
            <sz val="10"/>
            <color rgb="FF000000"/>
            <rFont val="Arial ce"/>
          </rPr>
          <t>Doplnit</t>
        </r>
      </text>
    </comment>
  </commentList>
</comments>
</file>

<file path=xl/comments2.xml><?xml version="1.0" encoding="utf-8"?>
<comments xmlns="http://schemas.openxmlformats.org/spreadsheetml/2006/main">
  <authors>
    <author>Šárka Holzbachová</author>
  </authors>
  <commentList>
    <comment ref="D52" authorId="0">
      <text>
        <r>
          <rPr>
            <b/>
            <sz val="9"/>
            <color indexed="81"/>
            <rFont val="Tahoma"/>
            <charset val="1"/>
          </rPr>
          <t>Šárka Holzbachová: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<sst xmlns="http://schemas.openxmlformats.org/spreadsheetml/2006/main" count="1292" uniqueCount="669">
  <si>
    <t xml:space="preserve">Položkový rozpočet </t>
  </si>
  <si>
    <t>Název stavby:</t>
  </si>
  <si>
    <t>Položkový rozpočet</t>
  </si>
  <si>
    <t>VNITŘNÍ KANALIZACE</t>
  </si>
  <si>
    <t>"Stavební úpravy záchranné stanice v Jinonicích" (karanténa)</t>
  </si>
  <si>
    <t>Místo stavby:</t>
  </si>
  <si>
    <t>Zhotovitel:</t>
  </si>
  <si>
    <t>P5 - Jinonice, ul. Novoveská 841/2a, parc.č. 1209/6 a 1499/10</t>
  </si>
  <si>
    <t xml:space="preserve"> </t>
  </si>
  <si>
    <t>Investor:</t>
  </si>
  <si>
    <t>Lesy hl. m. Prahy, Práčská 1885, Praha 10 - Záběhlice</t>
  </si>
  <si>
    <t>P.č.</t>
  </si>
  <si>
    <t>Číslo položky</t>
  </si>
  <si>
    <t>Název položky</t>
  </si>
  <si>
    <t>MJ</t>
  </si>
  <si>
    <r>
      <t xml:space="preserve">zhotovitel </t>
    </r>
    <r>
      <rPr>
        <sz val="11"/>
        <color rgb="FF000000"/>
        <rFont val="Arial CE"/>
      </rPr>
      <t>(název a datum vyhotovení):</t>
    </r>
  </si>
  <si>
    <t>množství</t>
  </si>
  <si>
    <t>cena / MJ</t>
  </si>
  <si>
    <t>celkem</t>
  </si>
  <si>
    <t>Díl:</t>
  </si>
  <si>
    <t>1</t>
  </si>
  <si>
    <t>Zemní práce</t>
  </si>
  <si>
    <t>SOUHRNNÝ ROZPOČET</t>
  </si>
  <si>
    <t>položka , popis</t>
  </si>
  <si>
    <t>Stavební část celkem</t>
  </si>
  <si>
    <t>jednotková cena</t>
  </si>
  <si>
    <t>celková cena</t>
  </si>
  <si>
    <t>poznámka</t>
  </si>
  <si>
    <t>132 20-1101.R00</t>
  </si>
  <si>
    <t>Vnitřní kanalizace celkem</t>
  </si>
  <si>
    <t xml:space="preserve">Hloubení rýh šířky do 60 cm v hor.3 do 100 m3 </t>
  </si>
  <si>
    <t>m3</t>
  </si>
  <si>
    <t>Vnitřní vodovod celkem</t>
  </si>
  <si>
    <t>Plynovod-vnější celkem</t>
  </si>
  <si>
    <t>Plynovod-vnitřní celkem</t>
  </si>
  <si>
    <t>Hloubení rýh jam zapažených v hornině tř. 3 objemu do 100 m3 - uložení nádrže</t>
  </si>
  <si>
    <t>Ústřední vytápění celkem</t>
  </si>
  <si>
    <t>Elektroinstalace celkem</t>
  </si>
  <si>
    <t>132 20-1109.R00</t>
  </si>
  <si>
    <t xml:space="preserve">Příplatek za lepivost - hloubení rýh 60 cm v hor.3 </t>
  </si>
  <si>
    <t>VZT celkem</t>
  </si>
  <si>
    <t>DSPS (3 paré)</t>
  </si>
  <si>
    <t>Nakládání výkopu z hor. 1-4 v množství přes 100 m3</t>
  </si>
  <si>
    <t>bez DPH</t>
  </si>
  <si>
    <t>Vedlejší rozpočtové náklady</t>
  </si>
  <si>
    <t>161 10-1101.R00</t>
  </si>
  <si>
    <t xml:space="preserve">Svislé přemístění výkopku z hor.1-4 do 2,5 m </t>
  </si>
  <si>
    <t>Celková cena stavby bez DPH</t>
  </si>
  <si>
    <t>174 10-1101.R00</t>
  </si>
  <si>
    <t xml:space="preserve">Zásyp jam, rýh, šachet se zhutněním </t>
  </si>
  <si>
    <t>162 60-1102.R00</t>
  </si>
  <si>
    <t xml:space="preserve">Vodorovné přemístění výkopku z hor.1-4 do 5000 m </t>
  </si>
  <si>
    <t>1. zařizovací předměty, včetně zápachové uzávěrky</t>
  </si>
  <si>
    <t>DPH (21%)</t>
  </si>
  <si>
    <t>171 20-1101.R00</t>
  </si>
  <si>
    <t xml:space="preserve">Uložení sypaniny do násypů nezhutněných </t>
  </si>
  <si>
    <t xml:space="preserve">Celková cena stavby s DPH </t>
  </si>
  <si>
    <t xml:space="preserve">poplatek za skládku </t>
  </si>
  <si>
    <t>t</t>
  </si>
  <si>
    <t>závěsné WC vč.sedátka</t>
  </si>
  <si>
    <t>Uložení sypaniny z hornin do násypů hutněných na 103% PS</t>
  </si>
  <si>
    <t>ks</t>
  </si>
  <si>
    <t>Datum a podpis</t>
  </si>
  <si>
    <t>Úprava pláně v hornině tř. 1 až 4 se zhutněním</t>
  </si>
  <si>
    <t xml:space="preserve">*Všechny typy uváděných výrobků v zadávací dokumentaci jsou referenčního charakteru. Zadavatel připouští  použití výrobků splňující obdobné standardy a technické parametry.
</t>
  </si>
  <si>
    <t>m2</t>
  </si>
  <si>
    <t>dle výběru investora</t>
  </si>
  <si>
    <t>111 10-1111.R00</t>
  </si>
  <si>
    <t xml:space="preserve">Odstranění ruderálního porostu </t>
  </si>
  <si>
    <t>prvek pro závěsné WC - např. typ Geberit Kombifix, včetně uzávěru na přívodu vody</t>
  </si>
  <si>
    <t>182 00-1111.R00</t>
  </si>
  <si>
    <t xml:space="preserve">Plošná úprava terénu </t>
  </si>
  <si>
    <t>ovládání splachování zepředu (úsporné dvojité)</t>
  </si>
  <si>
    <t>50%rov. - svah, objemu přes 0,002 m3 do 0,01 m3</t>
  </si>
  <si>
    <t>umyvadlo</t>
  </si>
  <si>
    <t>184 10-2211.R00</t>
  </si>
  <si>
    <t xml:space="preserve">Výsadba keře do 2 m </t>
  </si>
  <si>
    <t>kus</t>
  </si>
  <si>
    <t>nerezový dvojdřez - vestavba do nerez nábytku</t>
  </si>
  <si>
    <t>103-71500</t>
  </si>
  <si>
    <t xml:space="preserve">Substrát zahradnický B  VL </t>
  </si>
  <si>
    <t>Nerezová liniová podlahová vpust š.-900mm se zápachovou uzávěrkou DN 50 do stavební sprchové vaničky (např. referenční Aco  ShowerDrain, mříž Linear)</t>
  </si>
  <si>
    <t>184 92-1094.R00</t>
  </si>
  <si>
    <t>kpl</t>
  </si>
  <si>
    <t xml:space="preserve">Mulčování </t>
  </si>
  <si>
    <t>podlahová vpust s nerezovou mřížkou a zápachovou uzávěrkou DN 50 (např. referenční Aco Badablauf Easyflow)</t>
  </si>
  <si>
    <t xml:space="preserve">položení mulčovací folie </t>
  </si>
  <si>
    <t>trojité hnojivo obsahující močovinoformaldehyd na okrasné dřeviny (např. silvamix forte)</t>
  </si>
  <si>
    <t xml:space="preserve">ošetření vysazených rostlin </t>
  </si>
  <si>
    <t>2. potrubí včetně tvarovek, úchytů a izolace - uvnitř objektu</t>
  </si>
  <si>
    <t xml:space="preserve">zalití dřeviny vodou </t>
  </si>
  <si>
    <t xml:space="preserve">dovoz vody na zálivku </t>
  </si>
  <si>
    <t>potrubí PP HT DN 40</t>
  </si>
  <si>
    <t>bm</t>
  </si>
  <si>
    <t xml:space="preserve">akátová kulatina (průměr 10-15cm) </t>
  </si>
  <si>
    <t>m</t>
  </si>
  <si>
    <t xml:space="preserve">tavola kanolistá 60 - 80 </t>
  </si>
  <si>
    <t>potrubí PP HT DN 50</t>
  </si>
  <si>
    <t>potrubí PP HT DN 75</t>
  </si>
  <si>
    <t xml:space="preserve">svída bílá 60-100 </t>
  </si>
  <si>
    <t>potrubí PP HT DN 110</t>
  </si>
  <si>
    <t xml:space="preserve">komule davidova 60-80 </t>
  </si>
  <si>
    <t>protihluková izolace, návleková, DN 40</t>
  </si>
  <si>
    <t xml:space="preserve">meruzalka 60-100 </t>
  </si>
  <si>
    <t>protihluková izolace, návleková, DN 50</t>
  </si>
  <si>
    <t xml:space="preserve">vajgnélie 60-80 </t>
  </si>
  <si>
    <t>protihluková izolace, návleková, DN 75</t>
  </si>
  <si>
    <t xml:space="preserve">tavolník 60-80 </t>
  </si>
  <si>
    <t>protihluková izolace, návleková, DN 110</t>
  </si>
  <si>
    <t>čistící kus PP DN 75</t>
  </si>
  <si>
    <t>Celkem za</t>
  </si>
  <si>
    <t>čistící kus PP DN 110</t>
  </si>
  <si>
    <t>větrací hlavice DN 110</t>
  </si>
  <si>
    <t>VNITŘNÍ VODOVOD</t>
  </si>
  <si>
    <t>2</t>
  </si>
  <si>
    <t xml:space="preserve">suchá zápachová uzávěrka DN 40 </t>
  </si>
  <si>
    <t>Základy,zvláštní zakládání</t>
  </si>
  <si>
    <t>odvod kondenzátu kotel UT</t>
  </si>
  <si>
    <t>212 79-2112.R00</t>
  </si>
  <si>
    <t>dodávka a montáž drenáže z plastových perforovaných korugovaných flexibilních trub min. DN125, min. SN8 vč.lože a trativodu</t>
  </si>
  <si>
    <t>nádobka na zachycení odkapu z pojistného ventilu zásobníku teplé vody</t>
  </si>
  <si>
    <r>
      <t xml:space="preserve">zhotovitel </t>
    </r>
    <r>
      <rPr>
        <sz val="11"/>
        <color rgb="FF000000"/>
        <rFont val="Arial CE"/>
      </rPr>
      <t>(název a datum vyhotovení):</t>
    </r>
  </si>
  <si>
    <t>32a</t>
  </si>
  <si>
    <t>dodávka a montáž systémové revizní šachty drenáže min. DN400 kalovým prostorem osazení systémové revizní šachty drenáže min. DN400 s kalovým prostorem s pochozím poklopem</t>
  </si>
  <si>
    <t xml:space="preserve">štěrkový zásyp potrubí </t>
  </si>
  <si>
    <t xml:space="preserve">obalení drenu geotextilií </t>
  </si>
  <si>
    <t>3. potrubí včetně tvarovek a zemních prací - svodné potrubí kanalizace</t>
  </si>
  <si>
    <t xml:space="preserve">systémová prostupka pro kanalizaci </t>
  </si>
  <si>
    <t xml:space="preserve">systémová prostupka pro vodovod </t>
  </si>
  <si>
    <t>lapač střešních nečistot (geigr) DN 100</t>
  </si>
  <si>
    <t>VNITŘNÍ VODOVOD CELKEM</t>
  </si>
  <si>
    <t xml:space="preserve">systémová prostupka pro plyn </t>
  </si>
  <si>
    <t>potrubí PVC KG DN 100</t>
  </si>
  <si>
    <t>potrubí PVC KG DN 125</t>
  </si>
  <si>
    <t>potrubí PVC KG DN 150</t>
  </si>
  <si>
    <t>3</t>
  </si>
  <si>
    <t>Svislé a kompletní konstrukce</t>
  </si>
  <si>
    <t>1. Ohřev TUV</t>
  </si>
  <si>
    <t>desky CETRIS tl. 20 mm, šíře výkopu 1 m</t>
  </si>
  <si>
    <t>311 23-1114.R00</t>
  </si>
  <si>
    <t>Zdivo nosné cihelné z CP 29 P15 na MVC 2,5 - atika</t>
  </si>
  <si>
    <t>317 94-1121.R00</t>
  </si>
  <si>
    <t xml:space="preserve">Osazení ocelových válcovaných nosníků do č.12 </t>
  </si>
  <si>
    <t>extrudovaný polystyren tl. 50 mm, šíře výkopu 1 m</t>
  </si>
  <si>
    <t>Oběhové čerpadlo TUV , Q=max. 4 m3/h, H=3 m, R1/2</t>
  </si>
  <si>
    <t>133-83420</t>
  </si>
  <si>
    <t xml:space="preserve">Tyč průřezu IPE 120, střední, jakost oceli 11375 </t>
  </si>
  <si>
    <t>T</t>
  </si>
  <si>
    <t>např. WILO-STAR-Z</t>
  </si>
  <si>
    <t>134-82710</t>
  </si>
  <si>
    <t xml:space="preserve">Tyč průřezu IPE 180, hrubé, jakost oceli 11375 </t>
  </si>
  <si>
    <t>WC a sprchová kabina s dvěmi dveřmi z HPL (vysokotlaké lamináty) kompaktních desek min. tl. 12mm osazených do konstrukce ze nerezových profilů, panty+nohy+knobky s otočným zámkem nerezovém provedení, vhodné pro prostory s nadměrnou vlhkostí provedení "antivandal“</t>
  </si>
  <si>
    <t>4. akumulační nádrž dešťové kanalizace</t>
  </si>
  <si>
    <t>2. výtokové armatury</t>
  </si>
  <si>
    <t>Stojánková páková směšovací baterie umyvadlová G 1/2, včetně připojovacích tlakových hadic</t>
  </si>
  <si>
    <t>dodávka a osazení podzemní akumulační plastová nádrž objemu min. 8 m3 s revizním vstupem 600 x 600 mm</t>
  </si>
  <si>
    <t>4</t>
  </si>
  <si>
    <t>Vodorovné konstrukce</t>
  </si>
  <si>
    <t>Stojánková páková směšovací baterie dřezová G 1/2, včetně připojovacích tlakových hadic</t>
  </si>
  <si>
    <t>411 32-1414.R00</t>
  </si>
  <si>
    <t xml:space="preserve">Stropy deskové ze železobetonu C 25/30  (B 30) </t>
  </si>
  <si>
    <t>změna oproti DSP</t>
  </si>
  <si>
    <t>Nástěnná páková směšovací baterie sprchová G 1/2 - 150 mm, včetně sprchové hlavice a držáku sprchy, včetně připojovacích tvarovek</t>
  </si>
  <si>
    <t>průmyslové čerpadlo v záchytné nádrži pro dešťovou (mírně znečištěnou) vodu, V=0,5 m3/h, H=20 m, včetně sacího koše a nasávací hadice</t>
  </si>
  <si>
    <t>Kulový ventil DN15 s hadicovým šroubením</t>
  </si>
  <si>
    <t>411 35-1101.R00</t>
  </si>
  <si>
    <t xml:space="preserve">Bednění stropů deskových, bednění vlastní -zřízení </t>
  </si>
  <si>
    <t>Nezámrzný ventil DN 15 s prodlouženým vřetenem, s hadicovým šroubením</t>
  </si>
  <si>
    <t>např. KEMPER</t>
  </si>
  <si>
    <t>411 35-1102.R00</t>
  </si>
  <si>
    <t>Mosazný pochromovaný rohový ventil 1/2" s kovovou rukojetí (např. Schell comfort)</t>
  </si>
  <si>
    <t xml:space="preserve">Bednění stropů deskových, vlastní - odstranění </t>
  </si>
  <si>
    <t>pro napojení umyvadla a dřezu</t>
  </si>
  <si>
    <t>5. kompletační položky</t>
  </si>
  <si>
    <t>411 35-4173.R00</t>
  </si>
  <si>
    <t xml:space="preserve">Podpěrná konstr. stropů do 12 kPa - zřízení </t>
  </si>
  <si>
    <t>411 35-4174.R00</t>
  </si>
  <si>
    <t xml:space="preserve">Podpěrná konstr. stropů do 12 kPa - odstranění </t>
  </si>
  <si>
    <t>3. plastové vícevrstvé potrubí včetně tvarovek, úchytů a návlek. izolace tl.13 mm</t>
  </si>
  <si>
    <t>411 36-1821.R00</t>
  </si>
  <si>
    <t xml:space="preserve">Výztuž stropů z betonářské oceli 10505 </t>
  </si>
  <si>
    <t>Stavební přípomoce</t>
  </si>
  <si>
    <t>PP plastové potrubí DN 16x2,3, PN 16</t>
  </si>
  <si>
    <t xml:space="preserve">násyp z kačírku - střecha </t>
  </si>
  <si>
    <t>PP plastové potrubí DN 20x2,8, PN 16</t>
  </si>
  <si>
    <t>Zkouška těsnosti před uvedením do provozu</t>
  </si>
  <si>
    <t xml:space="preserve">betonová prafa obruba </t>
  </si>
  <si>
    <t>PP plastové potrubí DN 25x3,5, PN 16</t>
  </si>
  <si>
    <t>Revize kanalizační a drenážní soustavy kamerou vč. videozáznamu na CD</t>
  </si>
  <si>
    <t>452 31-1141.R00</t>
  </si>
  <si>
    <t xml:space="preserve">Desky podkladní pod potrubí z betonu C 16/20 </t>
  </si>
  <si>
    <t>Doprava materiálu</t>
  </si>
  <si>
    <t>4. plastové potrubí včetně tvarovek, vysazení odbočky, podsapu pískem a zemních prací</t>
  </si>
  <si>
    <t>Sedlové lože z bwtonu prostého c 12/15 v otevřeném výkopu</t>
  </si>
  <si>
    <t>PE plastové potrubí HDPE-100 SDR11, PN16 - 32x3</t>
  </si>
  <si>
    <t>Štítky a popisy potrubí a zařízení</t>
  </si>
  <si>
    <t>Úprava obvodového zdiva po odkrytí střechy</t>
  </si>
  <si>
    <t>Předávací dokumentace, protokoly komplexních zkoušek</t>
  </si>
  <si>
    <t>5. armatury na potrubí</t>
  </si>
  <si>
    <t>Kulový ventil DN20</t>
  </si>
  <si>
    <t>5</t>
  </si>
  <si>
    <t>Komunikace</t>
  </si>
  <si>
    <t>Kulový ventil DN15</t>
  </si>
  <si>
    <t>596 81-1111.R00</t>
  </si>
  <si>
    <t>!!! Přesný typ zařizovacích předmětů dle výběru investora !!!</t>
  </si>
  <si>
    <t xml:space="preserve">Kladení dlaždic kom.pro pěší, lože z kameniva těž. </t>
  </si>
  <si>
    <t xml:space="preserve">Kulový ventil DN10 </t>
  </si>
  <si>
    <t>Zpětná klapka do potrubí  DN20</t>
  </si>
  <si>
    <t xml:space="preserve">dodávka betonových dlaždic 30/30/3 </t>
  </si>
  <si>
    <t>Pojistný ventil DN 20</t>
  </si>
  <si>
    <t xml:space="preserve">podsyp </t>
  </si>
  <si>
    <t xml:space="preserve">venkovní schodiště </t>
  </si>
  <si>
    <t>Filtr do potrubí DN 15</t>
  </si>
  <si>
    <t>vodoměr DN 15</t>
  </si>
  <si>
    <t>61</t>
  </si>
  <si>
    <t>Upravy povrchů vnitřní</t>
  </si>
  <si>
    <t>podružný vodoměr</t>
  </si>
  <si>
    <t>611 42-1133.R00</t>
  </si>
  <si>
    <t xml:space="preserve">Omítka vnitřní stropů rovných, MVC, štuková </t>
  </si>
  <si>
    <t>612 43-3112.RT1</t>
  </si>
  <si>
    <t>Omítka sanační pro vlhké a zasolené zdivo, jednovrstvá, 25 mm (např. WTA Cemix)</t>
  </si>
  <si>
    <t>6. přesun fakturačního vodoměru</t>
  </si>
  <si>
    <t>612 42-1331.R00</t>
  </si>
  <si>
    <t xml:space="preserve">Oprava vápen.omítek stěn do 30 % pl. - štukových </t>
  </si>
  <si>
    <t>Demontáž stávající vodoměrné sestavy</t>
  </si>
  <si>
    <t>62</t>
  </si>
  <si>
    <t>Upravy povrchů vnější</t>
  </si>
  <si>
    <t>622 45-1122.R00</t>
  </si>
  <si>
    <t xml:space="preserve">cementový podhoz </t>
  </si>
  <si>
    <t>Kulový ventil DN25</t>
  </si>
  <si>
    <t xml:space="preserve">očištění venkovního cihelného zdiva </t>
  </si>
  <si>
    <t>622 42-1131.R00</t>
  </si>
  <si>
    <t xml:space="preserve">Omítka vnější stěn, MVC, hladká, složitost 1-2 </t>
  </si>
  <si>
    <t>Zpětná klapka do potrubí  DN25</t>
  </si>
  <si>
    <t xml:space="preserve">tmel + stěrková hmota </t>
  </si>
  <si>
    <t xml:space="preserve">silikátová tenkovrstvá omítka </t>
  </si>
  <si>
    <t>vodoměr DN 20</t>
  </si>
  <si>
    <t>-</t>
  </si>
  <si>
    <t xml:space="preserve">elastická stěrka s perlinkou </t>
  </si>
  <si>
    <t>dodávka správce vodovodu</t>
  </si>
  <si>
    <t xml:space="preserve">estomerová soklová omítka </t>
  </si>
  <si>
    <t xml:space="preserve">očištění základového pasu </t>
  </si>
  <si>
    <t>7. kompletační položky</t>
  </si>
  <si>
    <t xml:space="preserve">cementový podhoz - pas </t>
  </si>
  <si>
    <t xml:space="preserve">cementová jádrová omítka - pas </t>
  </si>
  <si>
    <t>Proplach a desinfekce vodovodních rozvodů před uvedením do provozu</t>
  </si>
  <si>
    <t>63</t>
  </si>
  <si>
    <t>Podlahy a podlahové konstrukce</t>
  </si>
  <si>
    <t>Provedení tlakové zkoušky</t>
  </si>
  <si>
    <t>631 57-1001.R00</t>
  </si>
  <si>
    <t xml:space="preserve">Násyp z kameniva těženého 0 - 4, zpevňující </t>
  </si>
  <si>
    <t>631 31-3611.R00</t>
  </si>
  <si>
    <t xml:space="preserve">Mazanina betonová tl. 8 - 12 cm C 16/20  (B 20) </t>
  </si>
  <si>
    <t xml:space="preserve">Přeávací dokumentace, protokoly komplexních zkoušek </t>
  </si>
  <si>
    <t>631 36-1921.RT5</t>
  </si>
  <si>
    <t>Výztuž mazanin svařovanou sítí z drátů tažených svařovaná síť - drát 6,0 mm, oka 150/150 mm</t>
  </si>
  <si>
    <t xml:space="preserve">dutinové tvarovky iglů </t>
  </si>
  <si>
    <t>!!! Přesný typ výtokových armatur dle výběru investora !!!</t>
  </si>
  <si>
    <t>631 31-2611.R00</t>
  </si>
  <si>
    <t xml:space="preserve">Mazanina betonová tl. 64 mm C 16/20  (B 20) </t>
  </si>
  <si>
    <t>631 57-1002.R00</t>
  </si>
  <si>
    <t xml:space="preserve">štěrkový podsyp - voliera </t>
  </si>
  <si>
    <t xml:space="preserve">prafabrikovaný železobetonový panel </t>
  </si>
  <si>
    <t>Mazanina betonová tl. 7 cm C 16/20  (B 20) - voliera</t>
  </si>
  <si>
    <t>Detaily provedení betonové desky dilatační pásky</t>
  </si>
  <si>
    <t>soubor</t>
  </si>
  <si>
    <t>Stěrka anhydritová amonivelační litá C 20 do 35 mm</t>
  </si>
  <si>
    <t>64</t>
  </si>
  <si>
    <t>Výplně otvorů</t>
  </si>
  <si>
    <t>642 94-2111.R00</t>
  </si>
  <si>
    <t xml:space="preserve">Osazení zárubní dveřních ocelových, pl. do 2,5 m2 </t>
  </si>
  <si>
    <t>553-30307</t>
  </si>
  <si>
    <t xml:space="preserve">Zárubeň ocelová H 95   900x1970x95 L </t>
  </si>
  <si>
    <t>okno 970 x 1320 dodávka a montáž viz.PD</t>
  </si>
  <si>
    <t>okno 1150 x 1320 dodávka a montáž viz.PD</t>
  </si>
  <si>
    <t>okno 1470 x 470 dodávka a montáž viz.PD</t>
  </si>
  <si>
    <t>vstupní dveře 860 x 2000 dodávka a montáž viz.PD</t>
  </si>
  <si>
    <t>vstupní dveře 900 x 2000 dodávka a montáž viz.PD</t>
  </si>
  <si>
    <t>648 99-1113.R00</t>
  </si>
  <si>
    <t>Osazení vnitřních parapetních desek</t>
  </si>
  <si>
    <t>dodávka vnitřních parapetů</t>
  </si>
  <si>
    <t>žaluzie (karanténa + strážnice)</t>
  </si>
  <si>
    <t>94</t>
  </si>
  <si>
    <t>Lešení a stavební výtahy</t>
  </si>
  <si>
    <t>941 94-1051.R00</t>
  </si>
  <si>
    <t xml:space="preserve">Montáž lešení leh.řad.s podlahami,š.1,5 m, H 10 m </t>
  </si>
  <si>
    <t>941 94-1191.R00</t>
  </si>
  <si>
    <t>Příplatek za každý měsíc použití lešení k pol.84</t>
  </si>
  <si>
    <t>941 95-5001.R00</t>
  </si>
  <si>
    <t xml:space="preserve">Lešení lehké pomocné, výška podlahy do 1,2 m </t>
  </si>
  <si>
    <t>941 94-1851.R00</t>
  </si>
  <si>
    <t xml:space="preserve">Demontáž lešení leh.řad.s podlahami,š.1,5 m,H 10 m </t>
  </si>
  <si>
    <t>96</t>
  </si>
  <si>
    <t>Bourání konstrukcí</t>
  </si>
  <si>
    <t xml:space="preserve">vybourání pergoly </t>
  </si>
  <si>
    <t>962 03-2241.R00</t>
  </si>
  <si>
    <t xml:space="preserve">Bourání zdiva z cihel pálených na MC - atika </t>
  </si>
  <si>
    <t>963 05-1113.R00</t>
  </si>
  <si>
    <t xml:space="preserve">Bourání ŽB stropů deskových tl. nad 8 cm </t>
  </si>
  <si>
    <t>Bourání zdiva z cihel pálených na MC - přístavek</t>
  </si>
  <si>
    <t>968 06-1112.R00</t>
  </si>
  <si>
    <t xml:space="preserve">Vyvěšení dřevěných okenních křídel pl. do 1,5 m2 </t>
  </si>
  <si>
    <t>968 06-2355.R00</t>
  </si>
  <si>
    <t xml:space="preserve">Vybourání dřevěných rámů oken dvojitých pl. 2 m2 </t>
  </si>
  <si>
    <t>968 07-2455.R00</t>
  </si>
  <si>
    <t xml:space="preserve">Vybourání kovových dveřních zárubní pl. do 2 m2 </t>
  </si>
  <si>
    <t>962 03-2231.R00</t>
  </si>
  <si>
    <t xml:space="preserve">Bourání zdiva z cihel pálených na MVC </t>
  </si>
  <si>
    <t>965 04-2141.R00</t>
  </si>
  <si>
    <t xml:space="preserve">Bourání mazanin betonových tl. 10 cm, nad 4 m2 </t>
  </si>
  <si>
    <t xml:space="preserve">odkop zeminy ve vnitřnim prostoru </t>
  </si>
  <si>
    <t xml:space="preserve">demontáž trubkového zábradlí </t>
  </si>
  <si>
    <t>961 04-4111.R00</t>
  </si>
  <si>
    <t xml:space="preserve">Bourání betonového soklu </t>
  </si>
  <si>
    <t>Poplatek za uložení na skládce stavebního odpadu z betonu</t>
  </si>
  <si>
    <t>Poplatek za uložení na skládce stavebního odpadu směsného</t>
  </si>
  <si>
    <t>97</t>
  </si>
  <si>
    <t>Prorážení otvorů</t>
  </si>
  <si>
    <t>973 03-1335.R00</t>
  </si>
  <si>
    <t xml:space="preserve">Vysekání kapes zeď cih. MVC pl. 0,16 m2, hl. 30 cm </t>
  </si>
  <si>
    <t>711</t>
  </si>
  <si>
    <t>Izolace proti vodě</t>
  </si>
  <si>
    <t>711 14-1559.R00</t>
  </si>
  <si>
    <t xml:space="preserve">Izolace proti vlhk. Vodorovná, pásy přitavením </t>
  </si>
  <si>
    <t>628-52265</t>
  </si>
  <si>
    <t>Pás modifikovaný asfalt (např. Glastek 40 special mineral)</t>
  </si>
  <si>
    <t>628-52250.1</t>
  </si>
  <si>
    <t>Pás modif. asfalt (např. Elastek 40 special dekor modroze)</t>
  </si>
  <si>
    <t>711 11-2001.R00</t>
  </si>
  <si>
    <t xml:space="preserve">Izolace proti vlhkosti svis. nátěr ALP, za studena </t>
  </si>
  <si>
    <t>111-63110</t>
  </si>
  <si>
    <t xml:space="preserve">Lak asfaltový izolační ALP-PENETRAL  ŽC, AC </t>
  </si>
  <si>
    <t>711 14-2559.R00</t>
  </si>
  <si>
    <t xml:space="preserve">Izolace proti vlhkosti svislá pásy přitavením </t>
  </si>
  <si>
    <t>Dodatečná izolace zdiva do 450 mm nizkotlakou injektáží silikonovou mikroemulsí</t>
  </si>
  <si>
    <t xml:space="preserve">modifikovaný asfaltový pás </t>
  </si>
  <si>
    <t xml:space="preserve">hydroizolace protiradonová </t>
  </si>
  <si>
    <t xml:space="preserve">nopová folie </t>
  </si>
  <si>
    <t>712</t>
  </si>
  <si>
    <t>Živičné krytiny</t>
  </si>
  <si>
    <t>712 40-0831.R00</t>
  </si>
  <si>
    <t xml:space="preserve">Odstranění živičné krytiny střech do 30° </t>
  </si>
  <si>
    <t>712 31-1101.R00</t>
  </si>
  <si>
    <t xml:space="preserve">Povlaková krytina střech do 10°, za studena ALP </t>
  </si>
  <si>
    <t xml:space="preserve">parozábrana alu-villatherm </t>
  </si>
  <si>
    <t>283-75972</t>
  </si>
  <si>
    <t>Deska - klín spádový EPS 150 S extra tl. 40-140 mm</t>
  </si>
  <si>
    <t xml:space="preserve">separační geotextilie filtek </t>
  </si>
  <si>
    <t xml:space="preserve">hydroizolační folie dekplan </t>
  </si>
  <si>
    <t xml:space="preserve">ochranná a separační vrstva optigreen </t>
  </si>
  <si>
    <t xml:space="preserve">perforovaná nopová folie optigreen </t>
  </si>
  <si>
    <t xml:space="preserve">substrát </t>
  </si>
  <si>
    <t xml:space="preserve">suchomilné rostliny a trávy </t>
  </si>
  <si>
    <t>713</t>
  </si>
  <si>
    <t>Izolace tepelné</t>
  </si>
  <si>
    <t>713 11-1111.R00</t>
  </si>
  <si>
    <t xml:space="preserve">Izolace tepelné stropů vrchem kladené volně </t>
  </si>
  <si>
    <t xml:space="preserve">tepelná izolace eps 150 extraplus tl. 80 mm </t>
  </si>
  <si>
    <t>713 12-1111.R00</t>
  </si>
  <si>
    <t xml:space="preserve">Izolace tepelná podlah na sucho, jednovrstvá </t>
  </si>
  <si>
    <t xml:space="preserve">styrotherm tl. 40 mm </t>
  </si>
  <si>
    <t>713 13-1131.R00</t>
  </si>
  <si>
    <t>Izolace tepelná stěn lepením - fasáda</t>
  </si>
  <si>
    <t xml:space="preserve">isover  tf profi tl. 120 mm </t>
  </si>
  <si>
    <t xml:space="preserve">Izolace tepelná stěn lepením - sokl </t>
  </si>
  <si>
    <t xml:space="preserve">Izolace tepelná stěn lepením - pas </t>
  </si>
  <si>
    <t xml:space="preserve">extrudovaný polystyren tl. 80 mm </t>
  </si>
  <si>
    <t>762</t>
  </si>
  <si>
    <t>Konstrukce tesařské</t>
  </si>
  <si>
    <t xml:space="preserve">osb deska </t>
  </si>
  <si>
    <t xml:space="preserve">hranol 60/140 </t>
  </si>
  <si>
    <t>764</t>
  </si>
  <si>
    <t>Konstrukce klempířské</t>
  </si>
  <si>
    <t>764 32-1821.R00</t>
  </si>
  <si>
    <t xml:space="preserve">Demontáž oplechování atiky </t>
  </si>
  <si>
    <t>764 35-1810.R00</t>
  </si>
  <si>
    <t xml:space="preserve">Demontáž žlabů </t>
  </si>
  <si>
    <t>764 53-0440.R00</t>
  </si>
  <si>
    <t>Oplechování zdí z Ti Zn plechu, rš 500 mm - atika</t>
  </si>
  <si>
    <t>764 25-2401.R00</t>
  </si>
  <si>
    <t xml:space="preserve">Žlaby Ti Zn plech, podokapní půlkruhové, rš 250 mm </t>
  </si>
  <si>
    <t xml:space="preserve">okapnice </t>
  </si>
  <si>
    <t>764 41-0850.R00</t>
  </si>
  <si>
    <t xml:space="preserve">Demontáž oplechování parapetů,rš od 100 do 330 mm </t>
  </si>
  <si>
    <t>764 55-4402.R00</t>
  </si>
  <si>
    <t xml:space="preserve">Odpadní trouby z Ti Zn plechu, kruhové, D 100 mm </t>
  </si>
  <si>
    <t>764 51-0440.R00</t>
  </si>
  <si>
    <t xml:space="preserve">Oplechování parapetů včetně rohů Ti Zn, rš 250 mm </t>
  </si>
  <si>
    <t>766</t>
  </si>
  <si>
    <t>Konstrukce truhlářské</t>
  </si>
  <si>
    <t>766 66-1122.R00</t>
  </si>
  <si>
    <t xml:space="preserve">Montáž dveří do zárubně,otevíravých 1kř.nad 0,8 m </t>
  </si>
  <si>
    <t xml:space="preserve">dodávka interierových dveří 900 x 2020 </t>
  </si>
  <si>
    <t>767</t>
  </si>
  <si>
    <t>Konstrukce zámečnické</t>
  </si>
  <si>
    <t xml:space="preserve">desinfekční rohož </t>
  </si>
  <si>
    <t>voliera 1 (dle přiložené projektové dokumentace)</t>
  </si>
  <si>
    <t>voliera 2 (dle přiložené projektové dokumentace)</t>
  </si>
  <si>
    <t>vjezdová brána na eletrický pohon (š.4,8m, v.2,0m) - původní křídla repase, nové sloupky a pohon</t>
  </si>
  <si>
    <t xml:space="preserve">naviják pro zavěšení na kolejnici </t>
  </si>
  <si>
    <t>dodávka a montáž zábradlí schodiště z pozinkované oceli</t>
  </si>
  <si>
    <t>771</t>
  </si>
  <si>
    <t>Podlahy z dlaždic a obklady</t>
  </si>
  <si>
    <t>771 57-5101.RT5</t>
  </si>
  <si>
    <t>Montáž podlah keram. dlažby na flexibilní mrazuvzdorné lepidlo na cementové bázi (např. Knauf flexkleber)</t>
  </si>
  <si>
    <t xml:space="preserve">spárování keramické dlažby podlahy </t>
  </si>
  <si>
    <t>dodávka keramické dlažby-protiskluznost min. R13 (např Rako série Taurus industial)</t>
  </si>
  <si>
    <t>783</t>
  </si>
  <si>
    <t>Nátěry</t>
  </si>
  <si>
    <t>783 11-2110.R00</t>
  </si>
  <si>
    <t>Nátěr olejový OK ''A'' dvojnásobný - zárubeň</t>
  </si>
  <si>
    <t>783 62-6010.R00</t>
  </si>
  <si>
    <t xml:space="preserve">Nátěr plotu </t>
  </si>
  <si>
    <t>784</t>
  </si>
  <si>
    <t>Malby</t>
  </si>
  <si>
    <t>784 15-5212.R00</t>
  </si>
  <si>
    <t>Výmalba interiéru - bílá, omyvatelná, určená pro zdravotnické zařízení, dvouvrstvá</t>
  </si>
  <si>
    <t>787</t>
  </si>
  <si>
    <t>Mobiliář</t>
  </si>
  <si>
    <t>kombinovaná chladnicka obj. min. 240l a mraznicka obj. min. 100l, povrchem nerezovým, rozměr v mm cca.: š.-600, h.-600, v-2000 (např. Liebherr GCv 4060)</t>
  </si>
  <si>
    <t>Regál nerezový, s tuhou konstrukcí, rektifikovatelné stojky, pět polic, zatížení jedné police min. 80kg, rozměr v mm: š.-1200, h.-600, v.-1800</t>
  </si>
  <si>
    <t>Stůl bourárenský, nerezový, s tuhou svařovanou konstrukci, rektifikovatelné nohy, rozměr v mm: š-1900, h-800, v-850</t>
  </si>
  <si>
    <t>Stůl pro dřez nerezový, s tuhou konstrukcí, rektifikovatelné nohy, rozměr v mm:š.-1100, h.-600, v.-850</t>
  </si>
  <si>
    <t>Cena celkem za stavební část</t>
  </si>
  <si>
    <t>Prodloužení STL plynovodu PE d 90 a domovní přípojka PE d 32 pro objekt "Strážnice Jinonice" na pozemku parcelní číslo 1209/7 a 1209/6 v k. ú. Jinonice, včetně zemních prací.</t>
  </si>
  <si>
    <t>název položky</t>
  </si>
  <si>
    <t>m.j.</t>
  </si>
  <si>
    <t>cena/m.j.</t>
  </si>
  <si>
    <t>cena celkem
bez DPH</t>
  </si>
  <si>
    <t>trubka PE d á 6 m</t>
  </si>
  <si>
    <t>MONT trubka PE d 90</t>
  </si>
  <si>
    <t>záslepka elektro d 90</t>
  </si>
  <si>
    <t>MONT záslepka elektro d 90</t>
  </si>
  <si>
    <t>koleno elektro 45° d 90</t>
  </si>
  <si>
    <t>MONT koleno elektro 45° d 90</t>
  </si>
  <si>
    <t>přípojkový T-kus d 90/32</t>
  </si>
  <si>
    <t>MONT přípojkový T-kus d 90/25-63</t>
  </si>
  <si>
    <t>koleno elektro 90° d 32</t>
  </si>
  <si>
    <t>MONT koleno elektro 90° d 32</t>
  </si>
  <si>
    <t>objímka d 32</t>
  </si>
  <si>
    <t>MONT objímka d 32</t>
  </si>
  <si>
    <t>ukončení přípojky d 32 (KK,přechod,držák)</t>
  </si>
  <si>
    <t>MONT ukončení přípojky d 32 (KK,přechod,držák)</t>
  </si>
  <si>
    <t>zátka černá 1"</t>
  </si>
  <si>
    <t xml:space="preserve">MONT zátka 1" </t>
  </si>
  <si>
    <t xml:space="preserve">Ostatní montážní práce </t>
  </si>
  <si>
    <t>Ostatní montážní materiál</t>
  </si>
  <si>
    <t>trubka PE d 32 ROBUST tyč</t>
  </si>
  <si>
    <t>MONT trubka PE d 32 ROBUST</t>
  </si>
  <si>
    <t>výstražná fólie</t>
  </si>
  <si>
    <t xml:space="preserve">MONT výstražná fólie </t>
  </si>
  <si>
    <t xml:space="preserve">signalizační vodič 2,5 mm </t>
  </si>
  <si>
    <t xml:space="preserve">MONT signalizační vodič 2,5 mm </t>
  </si>
  <si>
    <t>Inženýring - projednání DIO, DIR</t>
  </si>
  <si>
    <t>Realizace DIO</t>
  </si>
  <si>
    <t>Doprava</t>
  </si>
  <si>
    <t xml:space="preserve">Geodetické zaměření </t>
  </si>
  <si>
    <t>VNITŘNÍ PLYNOVOD</t>
  </si>
  <si>
    <t>Hutnící zkouška</t>
  </si>
  <si>
    <t>zhotovitel (název a datum vyhotovení):</t>
  </si>
  <si>
    <t xml:space="preserve">Kompletace dokumentace </t>
  </si>
  <si>
    <t>Napuštění plynovodu, odvzdušnění</t>
  </si>
  <si>
    <t>Propoj na stávající řad - PE</t>
  </si>
  <si>
    <t>Vnitřní plynovod celkem</t>
  </si>
  <si>
    <t>Revize zařízení</t>
  </si>
  <si>
    <t>Příprava na tlakovou zkoušku</t>
  </si>
  <si>
    <t>1. plastové potrubí včetně tvarovek, chrániček a zemních prací</t>
  </si>
  <si>
    <t>Tlaková zkouška</t>
  </si>
  <si>
    <t>Účast technika PPSD u TZ a propojů</t>
  </si>
  <si>
    <t>DN 25 PE SDR 11 dxt 32x3</t>
  </si>
  <si>
    <t>ZEMNÍ PRÁCE</t>
  </si>
  <si>
    <t>včetně vysazení odbočky DN25/DN25</t>
  </si>
  <si>
    <t>Řezání živice tl. nad 10 cm</t>
  </si>
  <si>
    <t>Bourání, odstranění živice</t>
  </si>
  <si>
    <t>2. potrubí včetně tvarovek, chrániček, úchytů, nátěrů a izolací</t>
  </si>
  <si>
    <t>Bourání, odstranění betonu</t>
  </si>
  <si>
    <t>trubky ocelové bezešvé j.m. 11 353.0 DN 20</t>
  </si>
  <si>
    <t>Hloubení rýh, h.3, strojní těžení</t>
  </si>
  <si>
    <t>Hloubení rýh, h.3, ruční těžení</t>
  </si>
  <si>
    <t>trubky ocelové bezešvé j.m. 11 353.0 DN 25</t>
  </si>
  <si>
    <t>Lože pod potrubí</t>
  </si>
  <si>
    <t>Štěrkopísek</t>
  </si>
  <si>
    <t>3. podružné měření + uzávěry</t>
  </si>
  <si>
    <t>Zásyp štěrkopískem se zhutněním</t>
  </si>
  <si>
    <t>plynoměr BK-G4</t>
  </si>
  <si>
    <t>Zásyp zeminou se zhutněním</t>
  </si>
  <si>
    <t>plynovodný uzavírací kohout DN 25</t>
  </si>
  <si>
    <t>Nakládání výkopku, suti</t>
  </si>
  <si>
    <t>Vodorovná doprava výkopku, suti na skládku</t>
  </si>
  <si>
    <t>Poplatek za skládku suti - beton</t>
  </si>
  <si>
    <t>4. spotřebiče</t>
  </si>
  <si>
    <t>Poplatek za skládku suti - živice</t>
  </si>
  <si>
    <t>kotel ÚT na zemní plyn, včetně uzavíracího plynového kohoutu</t>
  </si>
  <si>
    <t xml:space="preserve">Poplatek za skládku výkopku </t>
  </si>
  <si>
    <t>dodávka ÚT</t>
  </si>
  <si>
    <t xml:space="preserve">Bourání, odstranění živice </t>
  </si>
  <si>
    <t>5. ostatní</t>
  </si>
  <si>
    <t xml:space="preserve">Vyspravení kamenivem 16-32 </t>
  </si>
  <si>
    <t xml:space="preserve">Vyspravení betonem 2,34 m3 </t>
  </si>
  <si>
    <t>Izolace pro potrubí DN 25 vyhovující jiskrové zkoušce pro zkušební napětí 25 kV - dle ČSN 736005</t>
  </si>
  <si>
    <t>v místě křížení s dešťovou kanalizací</t>
  </si>
  <si>
    <t>Vyspravení živicí ABJ tl. 4 cm</t>
  </si>
  <si>
    <t>6. kompletační položky</t>
  </si>
  <si>
    <t>Cena celkem</t>
  </si>
  <si>
    <t>Profouknutí rozvodů před uváděním do provozu</t>
  </si>
  <si>
    <t>Provedení tlakové zkoušky a revize plynovodu</t>
  </si>
  <si>
    <t>ÚSTŘEDNÍ VYTÁPĚNÍ</t>
  </si>
  <si>
    <r>
      <t xml:space="preserve">zhotovitel </t>
    </r>
    <r>
      <rPr>
        <sz val="11"/>
        <color rgb="FF000000"/>
        <rFont val="Arial CE"/>
      </rPr>
      <t>(název a datum vyhotovení):</t>
    </r>
  </si>
  <si>
    <t>A1. zdroj tepla + regulace</t>
  </si>
  <si>
    <t>Plynový kondenzační nástěnný kotel pro ústření vytápění  s regulovatelným výkonem 1,9-13,0 kW při teplotním spádu 80/60°C, včetně čerpadla pro topný okruh (0,7 m3/h, H=25 m), pojistných a zabezpečovacích zařízení a systémovou ekvitermní regulací, včetně prostorového termostatu (např. referenční standard Viessmann Vitodens 222-W).Kotel bude v provedení s nuceným přívodem spalovacího vzduchu a odvodem spalin nad střechu koaxiálním potrubím 60/100 mm. Součástí dodávky kotle bude zásobníkový nepřímotopný ohřívač teplé vody o objemu 120 litrů, umístěný pod nástěnným kotlem (např. referenční Viessmann 100-W, typ CUGA 120). Součástí dodávky bude propojovací sestava kotle a ohřívače.</t>
  </si>
  <si>
    <t>Kotel, odkouření, zásobník TV a ekvitermní regulace je systémovou dodávkou jednoho výrobce. Nelze výrobce kombinovat!!</t>
  </si>
  <si>
    <t>Plnící zařízení k plnění topných zařízení</t>
  </si>
  <si>
    <t>Jímka kondenzátu, sada odtokové nálevky</t>
  </si>
  <si>
    <t>Koaxiálním potrubím 60/100 mm</t>
  </si>
  <si>
    <t>Koaxiálním potrubím 60/100 mm - revizní kus</t>
  </si>
  <si>
    <t>Koaxiálním potrubím 60/100 mm - průchodka střechou</t>
  </si>
  <si>
    <t>Koaxiálním potrubím 60/100 mm - koncový nástřešní kus</t>
  </si>
  <si>
    <t>Regulace - referenční standard Viessman Vitotronic 200 typ O2B s týdenním programem, včetně venkovního čidla</t>
  </si>
  <si>
    <t>použit i jako prostorový termostat v m.č. 1.01</t>
  </si>
  <si>
    <t>Prostorový termostat manuální</t>
  </si>
  <si>
    <t>A2. měděné potrubí včetně tvarovek, úchytů a izolace tl.20 mm</t>
  </si>
  <si>
    <t>měděné potrubí 15x1, PN 16, 95°C</t>
  </si>
  <si>
    <t>měděné potrubí 22x1, PN 16, 95°C</t>
  </si>
  <si>
    <t>A3. otopná tělesa</t>
  </si>
  <si>
    <t>kombinované otopné těleso typu žebřík s elektrickým topným tělesem 300W, s integrovaným regulátorem teploty (např. KORADO KORALUX LINEAR CLASSIC)</t>
  </si>
  <si>
    <t>koupelnový žebřík</t>
  </si>
  <si>
    <t>A4. podlahové vytápění - referenční standard REHAU</t>
  </si>
  <si>
    <t>Trubka plastová pro podlahové vytápění (např. RAUTHERM S 17x2,0)</t>
  </si>
  <si>
    <t xml:space="preserve">Systémová deska VARIO  </t>
  </si>
  <si>
    <t>Rozdělovač HKV 4, 4 okruhy, včetně reglačních komponntů pro jednotlivé okruhy</t>
  </si>
  <si>
    <t>Kulový ventil DN 20 pro připojení rozdělovače</t>
  </si>
  <si>
    <t>Mísící sada pro HKV/HKV-D</t>
  </si>
  <si>
    <t>Připojovací šroubení 17 x 2,0</t>
  </si>
  <si>
    <t>Skříně rozdělovače UP 3  (bílá barva)</t>
  </si>
  <si>
    <t xml:space="preserve">Dilatační profil 1,2 m </t>
  </si>
  <si>
    <t>Průchodka průměru 23 mm pro ochranu trubek v dilatacích</t>
  </si>
  <si>
    <t>Okrajová dilatační páska  ( 25 m )</t>
  </si>
  <si>
    <t>Servopohon podlahových okruhů 230 V</t>
  </si>
  <si>
    <t>Sběrnice - 4-kanálový modul zónové regulace 230 V</t>
  </si>
  <si>
    <t>A5. armatury</t>
  </si>
  <si>
    <t>Rohová připojovací armaturu DN 15 - systémová součást koupelnového tělesa</t>
  </si>
  <si>
    <t>pro koupelnový žebřík</t>
  </si>
  <si>
    <t>Termostatická hlavice přímá (např. HEIMEIER typ K)</t>
  </si>
  <si>
    <t>A6. kompletační položky</t>
  </si>
  <si>
    <t>Revize odkouření</t>
  </si>
  <si>
    <t>Provedení tlakové a topné zkoušky</t>
  </si>
  <si>
    <t>Jemné zaregulování systému</t>
  </si>
  <si>
    <t>Dvojnásobný proplach systému a náplň upravenou vodou</t>
  </si>
  <si>
    <t>Zaškolení obsluhy</t>
  </si>
  <si>
    <t>Předávací dokumentace, protokoly komplexních zkoušek a zaregulování</t>
  </si>
  <si>
    <t>Položkový rozpočet - elektroinstalace</t>
  </si>
  <si>
    <t>kód</t>
  </si>
  <si>
    <t>typ</t>
  </si>
  <si>
    <t>položka</t>
  </si>
  <si>
    <t>Popis</t>
  </si>
  <si>
    <t>výměra</t>
  </si>
  <si>
    <t>cena/MJ</t>
  </si>
  <si>
    <t>CENA CELKEM</t>
  </si>
  <si>
    <t>Rozvaděče</t>
  </si>
  <si>
    <t>Rozvaděč R1; oceloplechový rozvaděč pod omítku, s dveřmi, 3x24 modulů, rozm.: š.580 x v.600 x h.140mm (nika),  IP30/20, nap. soustava TN-C-S, 3x400/230V, 50Hz, hl. vypínač 3x63A, přepěťová ochrana I.+II. stupně, výbava a zapojení dle schéma rozvaděče, drobný nespecifikovaný materiál, dokumentace, popisky vývodů, komplet (typ např. Schrack M160 compact)</t>
  </si>
  <si>
    <t>Svítidla</t>
  </si>
  <si>
    <t>A - LED stropní svítídilo, 40W, 4000K, bílé, stmívatelný driver touch-dimm, vč. příslušenství pro přisazenou montáž (např. Office 6060 UGR)</t>
  </si>
  <si>
    <t>B - LED stropní svítídilo, 40W, 4000K, bílé, s driverem, vč. příslušenství pro přisazenou montáž (např. Office 6060 UGR)</t>
  </si>
  <si>
    <t>C - LED přisazené svítídilo, stropní / nástěnná montáž, 18W, 4000K, IP44, s vestavěným pohybovým senzorem (např. Cala 18 D)</t>
  </si>
  <si>
    <t>Instalační materiál, přístroje</t>
  </si>
  <si>
    <t>Zásuvka jednofázová jednoduchá 16A/230V</t>
  </si>
  <si>
    <t>Zásuvka jednofázová jednoduchá 16A/230V s vyšším krytím, pod omítku, vč. rámečku</t>
  </si>
  <si>
    <t>Jednopólový vypínač s vyšším krytím pod omítku, vč. rámečku</t>
  </si>
  <si>
    <t>Schodišťový přepínač s vyšším krytím pod omítku, vč. rámečku</t>
  </si>
  <si>
    <t>Tlačítkový ovladač s vyšším krytím pod omítku, vč. rámečku</t>
  </si>
  <si>
    <t>Přístrojový rámeček jednonásobný</t>
  </si>
  <si>
    <t>Ochranná přípojnice místního pospojování, např. EPS 3 XX</t>
  </si>
  <si>
    <t>Instalační krabice pod omítku pro EPS 3, s víčkem, KO 100 E_KA</t>
  </si>
  <si>
    <t>Přístrojové krabice např. KPR 68</t>
  </si>
  <si>
    <t>Rozbočné krabice KU 68/2-1902 s víčkem, vč. svorek</t>
  </si>
  <si>
    <t>Krabice elektroinstalační do zateplení  Kopos Kolín KEZ KB</t>
  </si>
  <si>
    <t>Montážní deska do zateplení Kopos Kolín MDZ KB (upevnění svítidel nebo jiných instal. přístrojů na fasádě)</t>
  </si>
  <si>
    <t>Kabel CYKY-J 3x2,5</t>
  </si>
  <si>
    <t>Kabel CYKY-J 5x1,5</t>
  </si>
  <si>
    <t>Kabel CYKY-J 3x1,5</t>
  </si>
  <si>
    <t>Kabel CYKY-O 3x1,5</t>
  </si>
  <si>
    <r>
      <rPr>
        <sz val="10"/>
        <color rgb="FF000000"/>
        <rFont val="Arial"/>
      </rPr>
      <t>Vodič CYA 10mm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žz</t>
    </r>
  </si>
  <si>
    <t>Kabel JYTY 4x1</t>
  </si>
  <si>
    <t>Kabel JYTY 2x1</t>
  </si>
  <si>
    <r>
      <rPr>
        <sz val="10"/>
        <color rgb="FF000000"/>
        <rFont val="Arial"/>
      </rPr>
      <t>Vodič CYA 6 mm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žz, vč. Barnard svorek</t>
    </r>
  </si>
  <si>
    <t>Kabelová chránička ohebná prům. 40mm</t>
  </si>
  <si>
    <t>Výstražná fólie do výkopu, bal. 50m</t>
  </si>
  <si>
    <t xml:space="preserve">Drobný nespecifikovaný materiál </t>
  </si>
  <si>
    <t>Pozn.: Všechny instalační předměty budou určeny příp. odsouhlaseny před realizaci investorem.  (unifikovaný, bílý, jednotný vzhled, jako referenční uvažovat ABB Tango)</t>
  </si>
  <si>
    <t>Hromosvod a uzemnění</t>
  </si>
  <si>
    <t>Drát AlMgSi pr.8mm</t>
  </si>
  <si>
    <t>Zemnicí pas FeZn 30x4mm</t>
  </si>
  <si>
    <t>Drát FeZn pr. 10mm izolovaný PVC</t>
  </si>
  <si>
    <t>SU - svorka univerzální SU N, nerezová</t>
  </si>
  <si>
    <t>SZ - zkušební svorka, nerezová, vč. označení</t>
  </si>
  <si>
    <t>Podpěra vedení PV 21c, pro upevnění vodiče na ploché střeše, plast se štěrkovou výplní, vč. víčka</t>
  </si>
  <si>
    <t>Položkový rozpočet - Vzduchotechnika</t>
  </si>
  <si>
    <t>SP - svorka na připojení potrubí do průměru 100mm, nerezová, např. ST N</t>
  </si>
  <si>
    <t>POŘ.</t>
  </si>
  <si>
    <t>M.J.</t>
  </si>
  <si>
    <t>SO - okapová svorka SOcN, nerezová</t>
  </si>
  <si>
    <t>Množství</t>
  </si>
  <si>
    <t>Jedn. cena</t>
  </si>
  <si>
    <t>Dodávka</t>
  </si>
  <si>
    <t>Montáž</t>
  </si>
  <si>
    <t>Cena celkem (bez DPH)</t>
  </si>
  <si>
    <t>OU - ochranný úhelník  FeZn, 1,7m, včetně držáků do stěny se zateplením  např. DUDa-32, komplet vč. hmoždinky</t>
  </si>
  <si>
    <t xml:space="preserve">Podpěra vedení do zdi se zateplením tloušťky 130mm pro vodiče prům. 8-10mm, upevnění přes hmoždinku, PV 17pp N, nerezová, kompletní včetně hmoždinek </t>
  </si>
  <si>
    <t>Uzemňovací svorka páska - páska, FeZn, např. SR 2b</t>
  </si>
  <si>
    <t>Strojní zařízení</t>
  </si>
  <si>
    <t>Uzemňovací svorka páska - drát, FeZn, např. SR 3b</t>
  </si>
  <si>
    <t xml:space="preserve">Izolační nátěry, pomocný materiál </t>
  </si>
  <si>
    <t>1.01</t>
  </si>
  <si>
    <t>Revize hromosvodu a uzemnění vč. měření odporu uzemnění</t>
  </si>
  <si>
    <t>axiální ventilátor 230V/max. 50W, průtok vzduchu min. 100 m3/hod, nerezový čichromový kryt, tichý chod (max. akustický tlak 38dB),s doběhem,s ochranou proti zpětnému tahu (např. Wave D 100 TC)</t>
  </si>
  <si>
    <t>Slaboproudé rozvody</t>
  </si>
  <si>
    <t>Nástěnný rozvaděč, 19" (6U), rozm.: 600x370x395mm</t>
  </si>
  <si>
    <t>Potrubí a mřížky</t>
  </si>
  <si>
    <t>Prodlužovací kabel s ukončením trojitou zásuvkou s přep. ochranou III. stupně, délka 2m</t>
  </si>
  <si>
    <t>2.01</t>
  </si>
  <si>
    <t>potrubí SPIRO pozink, prům 100mm</t>
  </si>
  <si>
    <t>19" polička s perf.,hl. 350mm, 1U</t>
  </si>
  <si>
    <t>Switch 8x port RJ45, min. 4x s PoE</t>
  </si>
  <si>
    <t>2.02</t>
  </si>
  <si>
    <t>samotahová hlavice CAGI DN 100</t>
  </si>
  <si>
    <t>Wi-Fi router / přístupový bod, nástěnná montáž, vč. kabelového připojení do sítě, Dual-Band (2,4 + 5 GHz)</t>
  </si>
  <si>
    <t>2.03</t>
  </si>
  <si>
    <t>Konektor RJ45, stíněný FTP cat. 6</t>
  </si>
  <si>
    <t>2.04</t>
  </si>
  <si>
    <t>mřížky s dešťovou žaluzií a sítí proti hmyzu DN 100</t>
  </si>
  <si>
    <t>Venkovní barevná kamera s IR přísvitem až 40m, 5Mpx, motorzoom, např. Hikvision DS-2CE56H5T-IT3Z</t>
  </si>
  <si>
    <t>2.05</t>
  </si>
  <si>
    <t>kotevní komponenty s tlumícími vložkami</t>
  </si>
  <si>
    <t xml:space="preserve">Video Balun sada pro přenos Turbo HD videosignálu po krouceném páru, dosah 200m, pasivní, vysílač/přijímač BNC/kabel/Terminál UTP </t>
  </si>
  <si>
    <t>Napájecí M konektor na 12VDC/24VAC pro IP a analogové kamery</t>
  </si>
  <si>
    <t xml:space="preserve">Napájecí F konektor na 12VDC/24VAC pro IP a analogové kamery, svorkovnice </t>
  </si>
  <si>
    <t>Napájecí zdroj 12V DC, 5A, např. PSD12070</t>
  </si>
  <si>
    <t>Izolace potrubí</t>
  </si>
  <si>
    <t>Kabelový rozbočovač napájení, 1 vstup / 4 výstupy DC 5,5/2,1</t>
  </si>
  <si>
    <t>Software</t>
  </si>
  <si>
    <t>3.01</t>
  </si>
  <si>
    <t>izolační návlek 25mm prům 100mm</t>
  </si>
  <si>
    <t>Kabel stíněný FTP cat.6, venkovní</t>
  </si>
  <si>
    <t>Záznamové zařízení, 1x HDD, např. Hikvision DS-7204HUHI-K1</t>
  </si>
  <si>
    <t>2TB pevný disk vhodný pro DVR, NVR HikVision, rozhraní SATA II/III</t>
  </si>
  <si>
    <t>Ostatní</t>
  </si>
  <si>
    <t>Trubka PVC ohebná pod omítku prům. 25mm</t>
  </si>
  <si>
    <t>4.01</t>
  </si>
  <si>
    <t xml:space="preserve">Revize </t>
  </si>
  <si>
    <t>PVC lišta vkládací LHD 17x17mm</t>
  </si>
  <si>
    <t>Pomocný montážní materiál, komplet</t>
  </si>
  <si>
    <t>4.02</t>
  </si>
  <si>
    <t>4.03</t>
  </si>
  <si>
    <t>Provedení zkoušek</t>
  </si>
  <si>
    <t>4.04</t>
  </si>
  <si>
    <t>Zednické přípomoce (průrazy, drážky do zdiva, atp.)</t>
  </si>
  <si>
    <t>4.05</t>
  </si>
  <si>
    <t>Průzkum stávajícího stavu</t>
  </si>
  <si>
    <t>Autorský dozor projektanta</t>
  </si>
  <si>
    <t>hod.</t>
  </si>
  <si>
    <t>Montáž veškerého materiálu</t>
  </si>
  <si>
    <t>Dodávka celkem</t>
  </si>
  <si>
    <t>Nosné a upevňovací pomocné konstrukce</t>
  </si>
  <si>
    <t>Výchozí revize elektroinstalace</t>
  </si>
  <si>
    <t>Montáž celkem</t>
  </si>
  <si>
    <t>Dodavatelská dokumentace</t>
  </si>
  <si>
    <t>Celková cena (bez DPH)</t>
  </si>
  <si>
    <t>Měření kabelů, odzkoušení, instruktáže, atp. pro slaboproudé systémy</t>
  </si>
  <si>
    <t>DODÁVKA ELEKTROINSTALACE CELKEM (bez DPH)</t>
  </si>
</sst>
</file>

<file path=xl/styles.xml><?xml version="1.0" encoding="utf-8"?>
<styleSheet xmlns="http://schemas.openxmlformats.org/spreadsheetml/2006/main">
  <numFmts count="6">
    <numFmt numFmtId="164" formatCode="#,##0.00&quot; Kč&quot;"/>
    <numFmt numFmtId="165" formatCode="#,##0.0"/>
    <numFmt numFmtId="166" formatCode="_-* #,##0\ _K_č_-;\-* #,##0\ _K_č_-;_-* \-??\ _K_č_-;_-@"/>
    <numFmt numFmtId="167" formatCode="#,##0.00\ &quot;Kč&quot;"/>
    <numFmt numFmtId="168" formatCode="0.0"/>
    <numFmt numFmtId="169" formatCode="000\ 00"/>
  </numFmts>
  <fonts count="31">
    <font>
      <sz val="10"/>
      <color rgb="FF000000"/>
      <name val="Arial ce"/>
    </font>
    <font>
      <b/>
      <sz val="8"/>
      <color rgb="FF000000"/>
      <name val="Arial"/>
    </font>
    <font>
      <b/>
      <sz val="11"/>
      <color rgb="FF000000"/>
      <name val="Arial"/>
    </font>
    <font>
      <sz val="10"/>
      <name val="Arial ce"/>
    </font>
    <font>
      <b/>
      <sz val="10"/>
      <color rgb="FF000000"/>
      <name val="Arial"/>
    </font>
    <font>
      <b/>
      <i/>
      <sz val="8"/>
      <color rgb="FF000000"/>
      <name val="Arial"/>
    </font>
    <font>
      <b/>
      <i/>
      <sz val="10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u/>
      <sz val="11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b/>
      <u/>
      <sz val="9"/>
      <color rgb="FF000000"/>
      <name val="Arial"/>
    </font>
    <font>
      <i/>
      <sz val="8"/>
      <color rgb="FF808080"/>
      <name val="Arial"/>
    </font>
    <font>
      <b/>
      <sz val="9"/>
      <color rgb="FF000000"/>
      <name val="Arial"/>
    </font>
    <font>
      <i/>
      <sz val="8"/>
      <color rgb="FF000000"/>
      <name val="Arial ce"/>
    </font>
    <font>
      <b/>
      <u/>
      <sz val="11"/>
      <color rgb="FF000000"/>
      <name val="Arial"/>
    </font>
    <font>
      <b/>
      <u/>
      <sz val="9"/>
      <color rgb="FF000000"/>
      <name val="Arial"/>
    </font>
    <font>
      <i/>
      <sz val="8"/>
      <color rgb="FF000000"/>
      <name val="Arial"/>
    </font>
    <font>
      <b/>
      <i/>
      <sz val="12"/>
      <color rgb="FF000000"/>
      <name val="Arial"/>
    </font>
    <font>
      <b/>
      <sz val="12"/>
      <color rgb="FF000000"/>
      <name val="Arial"/>
    </font>
    <font>
      <i/>
      <sz val="9"/>
      <color rgb="FF000000"/>
      <name val="Arial"/>
    </font>
    <font>
      <b/>
      <u/>
      <sz val="9"/>
      <color rgb="FF000000"/>
      <name val="Arial"/>
    </font>
    <font>
      <b/>
      <u/>
      <sz val="9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2"/>
      <color rgb="FFFF0000"/>
      <name val="Arial"/>
    </font>
    <font>
      <sz val="11"/>
      <color rgb="FF000000"/>
      <name val="Arial CE"/>
    </font>
    <font>
      <vertAlign val="superscript"/>
      <sz val="10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D7"/>
        <bgColor rgb="FFFFFFD7"/>
      </patternFill>
    </fill>
    <fill>
      <patternFill patternType="solid">
        <fgColor rgb="FFB2B2B2"/>
        <bgColor rgb="FFB2B2B2"/>
      </patternFill>
    </fill>
  </fills>
  <borders count="9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383">
    <xf numFmtId="0" fontId="0" fillId="0" borderId="0" xfId="0" applyFont="1" applyAlignment="1"/>
    <xf numFmtId="0" fontId="2" fillId="2" borderId="2" xfId="0" applyFont="1" applyFill="1" applyBorder="1" applyAlignment="1">
      <alignment horizontal="left"/>
    </xf>
    <xf numFmtId="0" fontId="4" fillId="2" borderId="4" xfId="0" applyFont="1" applyFill="1" applyBorder="1"/>
    <xf numFmtId="0" fontId="4" fillId="0" borderId="0" xfId="0" applyFont="1"/>
    <xf numFmtId="0" fontId="4" fillId="2" borderId="10" xfId="0" applyFont="1" applyFill="1" applyBorder="1"/>
    <xf numFmtId="0" fontId="2" fillId="2" borderId="12" xfId="0" applyFont="1" applyFill="1" applyBorder="1"/>
    <xf numFmtId="49" fontId="1" fillId="2" borderId="17" xfId="0" applyNumberFormat="1" applyFont="1" applyFill="1" applyBorder="1"/>
    <xf numFmtId="0" fontId="4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8" fillId="0" borderId="0" xfId="0" applyFont="1"/>
    <xf numFmtId="0" fontId="9" fillId="2" borderId="12" xfId="0" applyFont="1" applyFill="1" applyBorder="1"/>
    <xf numFmtId="0" fontId="0" fillId="0" borderId="0" xfId="0" applyFont="1"/>
    <xf numFmtId="0" fontId="4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left"/>
    </xf>
    <xf numFmtId="0" fontId="4" fillId="0" borderId="26" xfId="0" applyFont="1" applyBorder="1"/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10" fillId="2" borderId="17" xfId="0" applyFont="1" applyFill="1" applyBorder="1" applyAlignment="1">
      <alignment horizontal="center" wrapText="1"/>
    </xf>
    <xf numFmtId="164" fontId="8" fillId="0" borderId="26" xfId="0" applyNumberFormat="1" applyFont="1" applyBorder="1" applyAlignment="1">
      <alignment horizontal="right"/>
    </xf>
    <xf numFmtId="0" fontId="8" fillId="0" borderId="11" xfId="0" applyFont="1" applyBorder="1"/>
    <xf numFmtId="0" fontId="10" fillId="2" borderId="18" xfId="0" applyFont="1" applyFill="1" applyBorder="1" applyAlignment="1">
      <alignment horizontal="center" wrapText="1"/>
    </xf>
    <xf numFmtId="0" fontId="8" fillId="0" borderId="14" xfId="0" applyFont="1" applyBorder="1"/>
    <xf numFmtId="3" fontId="10" fillId="2" borderId="18" xfId="0" applyNumberFormat="1" applyFont="1" applyFill="1" applyBorder="1" applyAlignment="1">
      <alignment horizontal="center" wrapText="1"/>
    </xf>
    <xf numFmtId="164" fontId="8" fillId="0" borderId="26" xfId="0" applyNumberFormat="1" applyFont="1" applyBorder="1"/>
    <xf numFmtId="164" fontId="10" fillId="2" borderId="18" xfId="0" applyNumberFormat="1" applyFont="1" applyFill="1" applyBorder="1" applyAlignment="1">
      <alignment horizontal="center" wrapText="1"/>
    </xf>
    <xf numFmtId="164" fontId="8" fillId="0" borderId="16" xfId="0" applyNumberFormat="1" applyFont="1" applyBorder="1"/>
    <xf numFmtId="0" fontId="10" fillId="2" borderId="24" xfId="0" applyFont="1" applyFill="1" applyBorder="1" applyAlignment="1">
      <alignment horizontal="center" wrapText="1"/>
    </xf>
    <xf numFmtId="49" fontId="10" fillId="0" borderId="26" xfId="0" applyNumberFormat="1" applyFont="1" applyBorder="1" applyAlignment="1">
      <alignment horizontal="left"/>
    </xf>
    <xf numFmtId="0" fontId="10" fillId="2" borderId="12" xfId="0" applyFont="1" applyFill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49" fontId="10" fillId="0" borderId="26" xfId="0" applyNumberFormat="1" applyFont="1" applyBorder="1" applyAlignment="1">
      <alignment horizontal="center" shrinkToFit="1"/>
    </xf>
    <xf numFmtId="4" fontId="10" fillId="0" borderId="26" xfId="0" applyNumberFormat="1" applyFont="1" applyBorder="1" applyAlignment="1">
      <alignment horizontal="right"/>
    </xf>
    <xf numFmtId="164" fontId="10" fillId="0" borderId="26" xfId="0" applyNumberFormat="1" applyFont="1" applyBorder="1"/>
    <xf numFmtId="0" fontId="11" fillId="0" borderId="28" xfId="0" applyFont="1" applyBorder="1"/>
    <xf numFmtId="0" fontId="11" fillId="0" borderId="28" xfId="0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0" fontId="10" fillId="0" borderId="28" xfId="0" applyFont="1" applyBorder="1"/>
    <xf numFmtId="0" fontId="11" fillId="0" borderId="0" xfId="0" applyFont="1"/>
    <xf numFmtId="0" fontId="12" fillId="0" borderId="29" xfId="0" applyFont="1" applyBorder="1"/>
    <xf numFmtId="0" fontId="11" fillId="0" borderId="30" xfId="0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164" fontId="11" fillId="0" borderId="31" xfId="0" applyNumberFormat="1" applyFont="1" applyBorder="1" applyAlignment="1">
      <alignment horizontal="right"/>
    </xf>
    <xf numFmtId="0" fontId="8" fillId="0" borderId="13" xfId="0" applyFont="1" applyBorder="1"/>
    <xf numFmtId="0" fontId="13" fillId="0" borderId="14" xfId="0" applyFont="1" applyBorder="1"/>
    <xf numFmtId="0" fontId="11" fillId="0" borderId="33" xfId="0" applyFont="1" applyBorder="1"/>
    <xf numFmtId="0" fontId="13" fillId="0" borderId="36" xfId="0" applyFont="1" applyBorder="1"/>
    <xf numFmtId="0" fontId="14" fillId="0" borderId="38" xfId="0" applyFont="1" applyBorder="1"/>
    <xf numFmtId="0" fontId="11" fillId="0" borderId="38" xfId="0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164" fontId="11" fillId="0" borderId="38" xfId="0" applyNumberFormat="1" applyFont="1" applyBorder="1" applyAlignment="1">
      <alignment horizontal="right"/>
    </xf>
    <xf numFmtId="0" fontId="4" fillId="2" borderId="41" xfId="0" applyFont="1" applyFill="1" applyBorder="1"/>
    <xf numFmtId="0" fontId="11" fillId="0" borderId="38" xfId="0" applyFont="1" applyBorder="1"/>
    <xf numFmtId="164" fontId="4" fillId="2" borderId="43" xfId="0" applyNumberFormat="1" applyFont="1" applyFill="1" applyBorder="1"/>
    <xf numFmtId="0" fontId="14" fillId="0" borderId="44" xfId="0" applyFont="1" applyBorder="1"/>
    <xf numFmtId="0" fontId="4" fillId="4" borderId="45" xfId="0" applyFont="1" applyFill="1" applyBorder="1"/>
    <xf numFmtId="0" fontId="11" fillId="0" borderId="8" xfId="0" applyFont="1" applyBorder="1" applyAlignment="1">
      <alignment horizontal="right"/>
    </xf>
    <xf numFmtId="0" fontId="4" fillId="4" borderId="46" xfId="0" applyFont="1" applyFill="1" applyBorder="1"/>
    <xf numFmtId="3" fontId="11" fillId="0" borderId="8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4" fillId="4" borderId="47" xfId="0" applyNumberFormat="1" applyFont="1" applyFill="1" applyBorder="1"/>
    <xf numFmtId="0" fontId="4" fillId="4" borderId="49" xfId="0" applyFont="1" applyFill="1" applyBorder="1"/>
    <xf numFmtId="0" fontId="11" fillId="0" borderId="9" xfId="0" applyFont="1" applyBorder="1"/>
    <xf numFmtId="0" fontId="4" fillId="4" borderId="50" xfId="0" applyFont="1" applyFill="1" applyBorder="1"/>
    <xf numFmtId="164" fontId="4" fillId="4" borderId="51" xfId="0" applyNumberFormat="1" applyFont="1" applyFill="1" applyBorder="1"/>
    <xf numFmtId="0" fontId="11" fillId="0" borderId="52" xfId="0" applyFont="1" applyBorder="1"/>
    <xf numFmtId="164" fontId="0" fillId="0" borderId="0" xfId="0" applyNumberFormat="1" applyFont="1"/>
    <xf numFmtId="0" fontId="11" fillId="0" borderId="53" xfId="0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164" fontId="11" fillId="0" borderId="53" xfId="0" applyNumberFormat="1" applyFont="1" applyBorder="1" applyAlignment="1">
      <alignment horizontal="right"/>
    </xf>
    <xf numFmtId="0" fontId="10" fillId="0" borderId="55" xfId="0" applyFont="1" applyBorder="1" applyAlignment="1">
      <alignment wrapText="1"/>
    </xf>
    <xf numFmtId="3" fontId="11" fillId="0" borderId="0" xfId="0" applyNumberFormat="1" applyFont="1"/>
    <xf numFmtId="0" fontId="11" fillId="0" borderId="52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164" fontId="11" fillId="0" borderId="26" xfId="0" applyNumberFormat="1" applyFont="1" applyBorder="1" applyAlignment="1">
      <alignment horizontal="right"/>
    </xf>
    <xf numFmtId="0" fontId="11" fillId="0" borderId="55" xfId="0" applyFont="1" applyBorder="1"/>
    <xf numFmtId="0" fontId="14" fillId="0" borderId="56" xfId="0" applyFont="1" applyBorder="1"/>
    <xf numFmtId="0" fontId="11" fillId="0" borderId="57" xfId="0" applyFont="1" applyBorder="1" applyAlignment="1">
      <alignment horizontal="right"/>
    </xf>
    <xf numFmtId="3" fontId="11" fillId="0" borderId="57" xfId="0" applyNumberFormat="1" applyFont="1" applyBorder="1" applyAlignment="1">
      <alignment horizontal="right"/>
    </xf>
    <xf numFmtId="0" fontId="11" fillId="0" borderId="58" xfId="0" applyFont="1" applyBorder="1"/>
    <xf numFmtId="165" fontId="11" fillId="0" borderId="0" xfId="0" applyNumberFormat="1" applyFont="1"/>
    <xf numFmtId="165" fontId="11" fillId="0" borderId="53" xfId="0" applyNumberFormat="1" applyFont="1" applyBorder="1" applyAlignment="1">
      <alignment horizontal="right"/>
    </xf>
    <xf numFmtId="0" fontId="10" fillId="0" borderId="55" xfId="0" applyFont="1" applyBorder="1"/>
    <xf numFmtId="0" fontId="8" fillId="0" borderId="59" xfId="0" applyFont="1" applyBorder="1" applyAlignment="1">
      <alignment horizontal="center"/>
    </xf>
    <xf numFmtId="49" fontId="6" fillId="0" borderId="59" xfId="0" applyNumberFormat="1" applyFont="1" applyBorder="1" applyAlignment="1">
      <alignment horizontal="left"/>
    </xf>
    <xf numFmtId="0" fontId="6" fillId="0" borderId="59" xfId="0" applyFont="1" applyBorder="1"/>
    <xf numFmtId="4" fontId="8" fillId="0" borderId="59" xfId="0" applyNumberFormat="1" applyFont="1" applyBorder="1" applyAlignment="1">
      <alignment horizontal="right"/>
    </xf>
    <xf numFmtId="164" fontId="4" fillId="0" borderId="59" xfId="0" applyNumberFormat="1" applyFont="1" applyBorder="1"/>
    <xf numFmtId="4" fontId="8" fillId="0" borderId="0" xfId="0" applyNumberFormat="1" applyFont="1"/>
    <xf numFmtId="0" fontId="2" fillId="2" borderId="4" xfId="0" applyFont="1" applyFill="1" applyBorder="1" applyAlignment="1">
      <alignment horizontal="left"/>
    </xf>
    <xf numFmtId="0" fontId="2" fillId="0" borderId="0" xfId="0" applyFont="1"/>
    <xf numFmtId="0" fontId="16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/>
    <xf numFmtId="0" fontId="11" fillId="0" borderId="30" xfId="0" applyFont="1" applyBorder="1" applyAlignment="1">
      <alignment horizontal="center"/>
    </xf>
    <xf numFmtId="0" fontId="11" fillId="0" borderId="60" xfId="0" applyFont="1" applyBorder="1"/>
    <xf numFmtId="0" fontId="17" fillId="0" borderId="38" xfId="0" applyFont="1" applyBorder="1"/>
    <xf numFmtId="0" fontId="11" fillId="0" borderId="38" xfId="0" applyFont="1" applyBorder="1" applyAlignment="1">
      <alignment horizontal="center"/>
    </xf>
    <xf numFmtId="0" fontId="14" fillId="0" borderId="61" xfId="0" applyFont="1" applyBorder="1"/>
    <xf numFmtId="0" fontId="11" fillId="0" borderId="62" xfId="0" applyFont="1" applyBorder="1" applyAlignment="1">
      <alignment horizontal="center"/>
    </xf>
    <xf numFmtId="3" fontId="11" fillId="0" borderId="62" xfId="0" applyNumberFormat="1" applyFont="1" applyBorder="1" applyAlignment="1">
      <alignment horizontal="right"/>
    </xf>
    <xf numFmtId="164" fontId="11" fillId="0" borderId="63" xfId="0" applyNumberFormat="1" applyFont="1" applyBorder="1" applyAlignment="1">
      <alignment horizontal="right"/>
    </xf>
    <xf numFmtId="0" fontId="11" fillId="0" borderId="64" xfId="0" applyFont="1" applyBorder="1"/>
    <xf numFmtId="0" fontId="11" fillId="0" borderId="65" xfId="0" applyFont="1" applyBorder="1" applyAlignment="1">
      <alignment wrapText="1"/>
    </xf>
    <xf numFmtId="0" fontId="11" fillId="0" borderId="26" xfId="0" applyFont="1" applyBorder="1" applyAlignment="1">
      <alignment horizontal="center"/>
    </xf>
    <xf numFmtId="3" fontId="11" fillId="0" borderId="26" xfId="0" applyNumberFormat="1" applyFont="1" applyBorder="1" applyAlignment="1">
      <alignment horizontal="right"/>
    </xf>
    <xf numFmtId="0" fontId="11" fillId="0" borderId="66" xfId="0" applyFont="1" applyBorder="1" applyAlignment="1">
      <alignment wrapText="1"/>
    </xf>
    <xf numFmtId="0" fontId="14" fillId="0" borderId="52" xfId="0" applyFont="1" applyBorder="1"/>
    <xf numFmtId="0" fontId="14" fillId="0" borderId="65" xfId="0" applyFont="1" applyBorder="1"/>
    <xf numFmtId="0" fontId="11" fillId="0" borderId="66" xfId="0" applyFont="1" applyBorder="1"/>
    <xf numFmtId="0" fontId="11" fillId="0" borderId="68" xfId="0" applyFont="1" applyBorder="1"/>
    <xf numFmtId="0" fontId="11" fillId="0" borderId="53" xfId="0" applyFont="1" applyBorder="1" applyAlignment="1">
      <alignment horizontal="right" wrapText="1"/>
    </xf>
    <xf numFmtId="3" fontId="11" fillId="0" borderId="53" xfId="0" applyNumberFormat="1" applyFont="1" applyBorder="1" applyAlignment="1">
      <alignment horizontal="right" wrapText="1"/>
    </xf>
    <xf numFmtId="0" fontId="10" fillId="0" borderId="66" xfId="0" applyFont="1" applyBorder="1" applyAlignment="1">
      <alignment wrapText="1"/>
    </xf>
    <xf numFmtId="0" fontId="8" fillId="0" borderId="65" xfId="0" applyFont="1" applyBorder="1" applyAlignment="1">
      <alignment wrapText="1"/>
    </xf>
    <xf numFmtId="0" fontId="14" fillId="0" borderId="65" xfId="0" applyFont="1" applyBorder="1" applyAlignment="1">
      <alignment wrapText="1"/>
    </xf>
    <xf numFmtId="165" fontId="11" fillId="0" borderId="26" xfId="0" applyNumberFormat="1" applyFont="1" applyBorder="1" applyAlignment="1">
      <alignment horizontal="right"/>
    </xf>
    <xf numFmtId="0" fontId="10" fillId="0" borderId="66" xfId="0" applyFont="1" applyBorder="1"/>
    <xf numFmtId="164" fontId="8" fillId="0" borderId="26" xfId="0" applyNumberFormat="1" applyFont="1" applyBorder="1" applyAlignment="1">
      <alignment wrapText="1"/>
    </xf>
    <xf numFmtId="0" fontId="8" fillId="0" borderId="66" xfId="0" applyFont="1" applyBorder="1" applyAlignment="1">
      <alignment wrapText="1"/>
    </xf>
    <xf numFmtId="0" fontId="11" fillId="0" borderId="69" xfId="0" applyFont="1" applyBorder="1" applyAlignment="1">
      <alignment wrapText="1"/>
    </xf>
    <xf numFmtId="0" fontId="11" fillId="0" borderId="65" xfId="0" applyFont="1" applyBorder="1"/>
    <xf numFmtId="0" fontId="11" fillId="0" borderId="70" xfId="0" applyFont="1" applyBorder="1" applyAlignment="1">
      <alignment horizontal="right"/>
    </xf>
    <xf numFmtId="3" fontId="11" fillId="0" borderId="70" xfId="0" applyNumberFormat="1" applyFont="1" applyBorder="1" applyAlignment="1">
      <alignment horizontal="right"/>
    </xf>
    <xf numFmtId="0" fontId="11" fillId="0" borderId="72" xfId="0" applyFont="1" applyBorder="1"/>
    <xf numFmtId="0" fontId="11" fillId="0" borderId="73" xfId="0" applyFont="1" applyBorder="1"/>
    <xf numFmtId="0" fontId="11" fillId="0" borderId="73" xfId="0" applyFont="1" applyBorder="1" applyAlignment="1">
      <alignment horizontal="right"/>
    </xf>
    <xf numFmtId="3" fontId="11" fillId="0" borderId="73" xfId="0" applyNumberFormat="1" applyFont="1" applyBorder="1" applyAlignment="1">
      <alignment horizontal="right"/>
    </xf>
    <xf numFmtId="164" fontId="11" fillId="0" borderId="73" xfId="0" applyNumberFormat="1" applyFont="1" applyBorder="1" applyAlignment="1">
      <alignment horizontal="right"/>
    </xf>
    <xf numFmtId="0" fontId="11" fillId="0" borderId="74" xfId="0" applyFont="1" applyBorder="1"/>
    <xf numFmtId="0" fontId="18" fillId="0" borderId="75" xfId="0" applyFont="1" applyBorder="1"/>
    <xf numFmtId="0" fontId="18" fillId="0" borderId="75" xfId="0" applyFont="1" applyBorder="1" applyAlignment="1">
      <alignment horizontal="right"/>
    </xf>
    <xf numFmtId="0" fontId="18" fillId="0" borderId="75" xfId="0" applyFont="1" applyBorder="1" applyAlignment="1">
      <alignment wrapText="1"/>
    </xf>
    <xf numFmtId="164" fontId="18" fillId="0" borderId="75" xfId="0" applyNumberFormat="1" applyFont="1" applyBorder="1" applyAlignment="1">
      <alignment wrapText="1"/>
    </xf>
    <xf numFmtId="0" fontId="18" fillId="0" borderId="0" xfId="0" applyFont="1"/>
    <xf numFmtId="0" fontId="11" fillId="0" borderId="75" xfId="0" applyFont="1" applyBorder="1"/>
    <xf numFmtId="0" fontId="11" fillId="0" borderId="75" xfId="0" applyFont="1" applyBorder="1" applyAlignment="1">
      <alignment horizontal="right"/>
    </xf>
    <xf numFmtId="3" fontId="11" fillId="0" borderId="75" xfId="0" applyNumberFormat="1" applyFont="1" applyBorder="1" applyAlignment="1">
      <alignment horizontal="right"/>
    </xf>
    <xf numFmtId="164" fontId="11" fillId="0" borderId="75" xfId="0" applyNumberFormat="1" applyFont="1" applyBorder="1" applyAlignment="1">
      <alignment horizontal="right"/>
    </xf>
    <xf numFmtId="0" fontId="10" fillId="0" borderId="75" xfId="0" applyFont="1" applyBorder="1"/>
    <xf numFmtId="0" fontId="11" fillId="0" borderId="76" xfId="0" applyFont="1" applyBorder="1" applyAlignment="1">
      <alignment wrapText="1"/>
    </xf>
    <xf numFmtId="0" fontId="11" fillId="0" borderId="71" xfId="0" applyFont="1" applyBorder="1" applyAlignment="1">
      <alignment horizontal="center"/>
    </xf>
    <xf numFmtId="3" fontId="11" fillId="0" borderId="71" xfId="0" applyNumberFormat="1" applyFont="1" applyBorder="1" applyAlignment="1">
      <alignment horizontal="right"/>
    </xf>
    <xf numFmtId="0" fontId="11" fillId="0" borderId="77" xfId="0" applyFont="1" applyBorder="1"/>
    <xf numFmtId="0" fontId="14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49" fontId="6" fillId="0" borderId="26" xfId="0" applyNumberFormat="1" applyFont="1" applyBorder="1" applyAlignment="1">
      <alignment horizontal="left"/>
    </xf>
    <xf numFmtId="0" fontId="6" fillId="0" borderId="26" xfId="0" applyFont="1" applyBorder="1"/>
    <xf numFmtId="4" fontId="8" fillId="0" borderId="26" xfId="0" applyNumberFormat="1" applyFont="1" applyBorder="1" applyAlignment="1">
      <alignment horizontal="right"/>
    </xf>
    <xf numFmtId="164" fontId="4" fillId="0" borderId="26" xfId="0" applyNumberFormat="1" applyFont="1" applyBorder="1"/>
    <xf numFmtId="164" fontId="20" fillId="2" borderId="33" xfId="0" applyNumberFormat="1" applyFont="1" applyFill="1" applyBorder="1"/>
    <xf numFmtId="0" fontId="19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4" fillId="2" borderId="17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9" xfId="0" applyFont="1" applyBorder="1"/>
    <xf numFmtId="4" fontId="8" fillId="0" borderId="80" xfId="0" applyNumberFormat="1" applyFont="1" applyBorder="1"/>
    <xf numFmtId="4" fontId="8" fillId="0" borderId="80" xfId="0" applyNumberFormat="1" applyFont="1" applyBorder="1" applyAlignment="1">
      <alignment horizontal="center"/>
    </xf>
    <xf numFmtId="164" fontId="8" fillId="0" borderId="80" xfId="0" applyNumberFormat="1" applyFont="1" applyBorder="1"/>
    <xf numFmtId="0" fontId="8" fillId="0" borderId="81" xfId="0" applyFont="1" applyBorder="1"/>
    <xf numFmtId="4" fontId="8" fillId="0" borderId="75" xfId="0" applyNumberFormat="1" applyFont="1" applyBorder="1"/>
    <xf numFmtId="4" fontId="8" fillId="0" borderId="75" xfId="0" applyNumberFormat="1" applyFont="1" applyBorder="1" applyAlignment="1">
      <alignment horizontal="center"/>
    </xf>
    <xf numFmtId="164" fontId="8" fillId="0" borderId="75" xfId="0" applyNumberFormat="1" applyFont="1" applyBorder="1"/>
    <xf numFmtId="0" fontId="8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164" fontId="21" fillId="0" borderId="0" xfId="0" applyNumberFormat="1" applyFont="1"/>
    <xf numFmtId="0" fontId="10" fillId="0" borderId="28" xfId="0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164" fontId="10" fillId="0" borderId="28" xfId="0" applyNumberFormat="1" applyFont="1" applyBorder="1" applyAlignment="1">
      <alignment horizontal="center" wrapText="1"/>
    </xf>
    <xf numFmtId="0" fontId="11" fillId="0" borderId="53" xfId="0" applyFont="1" applyBorder="1" applyAlignment="1">
      <alignment horizontal="center"/>
    </xf>
    <xf numFmtId="0" fontId="4" fillId="0" borderId="81" xfId="0" applyFont="1" applyBorder="1"/>
    <xf numFmtId="0" fontId="8" fillId="0" borderId="53" xfId="0" applyFont="1" applyBorder="1" applyAlignment="1">
      <alignment wrapText="1"/>
    </xf>
    <xf numFmtId="0" fontId="8" fillId="0" borderId="55" xfId="0" applyFont="1" applyBorder="1" applyAlignment="1">
      <alignment wrapText="1"/>
    </xf>
    <xf numFmtId="3" fontId="11" fillId="0" borderId="53" xfId="0" applyNumberFormat="1" applyFont="1" applyBorder="1" applyAlignment="1">
      <alignment horizontal="center" vertical="center"/>
    </xf>
    <xf numFmtId="0" fontId="8" fillId="0" borderId="84" xfId="0" applyFont="1" applyBorder="1"/>
    <xf numFmtId="4" fontId="8" fillId="0" borderId="85" xfId="0" applyNumberFormat="1" applyFont="1" applyBorder="1"/>
    <xf numFmtId="4" fontId="8" fillId="0" borderId="85" xfId="0" applyNumberFormat="1" applyFont="1" applyBorder="1" applyAlignment="1">
      <alignment horizontal="center"/>
    </xf>
    <xf numFmtId="164" fontId="8" fillId="0" borderId="85" xfId="0" applyNumberFormat="1" applyFont="1" applyBorder="1"/>
    <xf numFmtId="0" fontId="4" fillId="0" borderId="86" xfId="0" applyFont="1" applyBorder="1"/>
    <xf numFmtId="4" fontId="4" fillId="0" borderId="87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/>
    <xf numFmtId="164" fontId="4" fillId="0" borderId="88" xfId="0" applyNumberFormat="1" applyFont="1" applyBorder="1"/>
    <xf numFmtId="4" fontId="4" fillId="0" borderId="0" xfId="0" applyNumberFormat="1" applyFont="1"/>
    <xf numFmtId="4" fontId="8" fillId="0" borderId="0" xfId="0" applyNumberFormat="1" applyFont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3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26" xfId="0" applyFont="1" applyBorder="1"/>
    <xf numFmtId="0" fontId="8" fillId="0" borderId="52" xfId="0" applyFont="1" applyBorder="1" applyAlignment="1">
      <alignment wrapText="1"/>
    </xf>
    <xf numFmtId="0" fontId="23" fillId="0" borderId="52" xfId="0" applyFont="1" applyBorder="1"/>
    <xf numFmtId="0" fontId="11" fillId="0" borderId="26" xfId="0" applyFont="1" applyBorder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90" xfId="0" applyFont="1" applyBorder="1" applyAlignment="1">
      <alignment horizontal="center" wrapText="1"/>
    </xf>
    <xf numFmtId="0" fontId="4" fillId="0" borderId="91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wrapText="1"/>
    </xf>
    <xf numFmtId="4" fontId="4" fillId="2" borderId="18" xfId="0" applyNumberFormat="1" applyFont="1" applyFill="1" applyBorder="1" applyAlignment="1">
      <alignment horizontal="center" wrapText="1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24" xfId="0" applyNumberFormat="1" applyFont="1" applyFill="1" applyBorder="1" applyAlignment="1">
      <alignment horizontal="center" wrapText="1"/>
    </xf>
    <xf numFmtId="0" fontId="8" fillId="0" borderId="6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center" wrapText="1"/>
    </xf>
    <xf numFmtId="4" fontId="8" fillId="0" borderId="26" xfId="0" applyNumberFormat="1" applyFont="1" applyBorder="1" applyAlignment="1">
      <alignment wrapText="1"/>
    </xf>
    <xf numFmtId="164" fontId="8" fillId="0" borderId="66" xfId="0" applyNumberFormat="1" applyFont="1" applyBorder="1" applyAlignment="1">
      <alignment wrapText="1"/>
    </xf>
    <xf numFmtId="1" fontId="8" fillId="0" borderId="65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164" fontId="6" fillId="0" borderId="66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vertical="top"/>
    </xf>
    <xf numFmtId="49" fontId="20" fillId="2" borderId="17" xfId="0" applyNumberFormat="1" applyFont="1" applyFill="1" applyBorder="1" applyAlignment="1">
      <alignment horizontal="center" vertical="center"/>
    </xf>
    <xf numFmtId="49" fontId="20" fillId="2" borderId="18" xfId="0" applyNumberFormat="1" applyFont="1" applyFill="1" applyBorder="1" applyAlignment="1">
      <alignment horizontal="left" vertical="center"/>
    </xf>
    <xf numFmtId="49" fontId="20" fillId="2" borderId="18" xfId="0" applyNumberFormat="1" applyFont="1" applyFill="1" applyBorder="1" applyAlignment="1">
      <alignment horizontal="center" vertical="center"/>
    </xf>
    <xf numFmtId="166" fontId="20" fillId="2" borderId="18" xfId="0" applyNumberFormat="1" applyFont="1" applyFill="1" applyBorder="1" applyAlignment="1">
      <alignment horizontal="center" vertical="center"/>
    </xf>
    <xf numFmtId="167" fontId="20" fillId="2" borderId="18" xfId="0" applyNumberFormat="1" applyFont="1" applyFill="1" applyBorder="1" applyAlignment="1">
      <alignment horizontal="center" vertical="center"/>
    </xf>
    <xf numFmtId="167" fontId="4" fillId="2" borderId="24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166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167" fontId="25" fillId="0" borderId="92" xfId="0" applyNumberFormat="1" applyFont="1" applyBorder="1" applyAlignment="1">
      <alignment vertical="top"/>
    </xf>
    <xf numFmtId="167" fontId="25" fillId="0" borderId="93" xfId="0" applyNumberFormat="1" applyFont="1" applyBorder="1" applyAlignment="1">
      <alignment vertical="top"/>
    </xf>
    <xf numFmtId="49" fontId="25" fillId="0" borderId="0" xfId="0" applyNumberFormat="1" applyFont="1" applyAlignment="1">
      <alignment vertical="top"/>
    </xf>
    <xf numFmtId="49" fontId="25" fillId="0" borderId="94" xfId="0" applyNumberFormat="1" applyFont="1" applyBorder="1" applyAlignment="1">
      <alignment horizontal="center" vertical="center"/>
    </xf>
    <xf numFmtId="0" fontId="25" fillId="0" borderId="94" xfId="0" applyFont="1" applyBorder="1" applyAlignment="1">
      <alignment horizontal="left" vertical="center" wrapText="1"/>
    </xf>
    <xf numFmtId="49" fontId="25" fillId="0" borderId="94" xfId="0" applyNumberFormat="1" applyFont="1" applyBorder="1" applyAlignment="1">
      <alignment horizontal="center" vertical="center" wrapText="1"/>
    </xf>
    <xf numFmtId="168" fontId="25" fillId="0" borderId="94" xfId="0" applyNumberFormat="1" applyFont="1" applyBorder="1" applyAlignment="1">
      <alignment horizontal="center" vertical="center"/>
    </xf>
    <xf numFmtId="167" fontId="25" fillId="0" borderId="9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top"/>
    </xf>
    <xf numFmtId="4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49" fontId="25" fillId="0" borderId="15" xfId="0" applyNumberFormat="1" applyFont="1" applyBorder="1" applyAlignment="1">
      <alignment horizontal="center" vertical="center" wrapText="1"/>
    </xf>
    <xf numFmtId="168" fontId="25" fillId="0" borderId="15" xfId="0" applyNumberFormat="1" applyFont="1" applyBorder="1" applyAlignment="1">
      <alignment horizontal="center" vertical="center" wrapText="1"/>
    </xf>
    <xf numFmtId="167" fontId="25" fillId="0" borderId="15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vertical="top"/>
    </xf>
    <xf numFmtId="167" fontId="8" fillId="0" borderId="13" xfId="0" applyNumberFormat="1" applyFont="1" applyBorder="1" applyAlignment="1">
      <alignment vertical="top"/>
    </xf>
    <xf numFmtId="0" fontId="25" fillId="0" borderId="15" xfId="0" applyFont="1" applyBorder="1" applyAlignment="1">
      <alignment horizontal="left" vertical="center" wrapText="1"/>
    </xf>
    <xf numFmtId="166" fontId="25" fillId="0" borderId="15" xfId="0" applyNumberFormat="1" applyFont="1" applyBorder="1" applyAlignment="1">
      <alignment horizontal="center" vertical="center" wrapText="1"/>
    </xf>
    <xf numFmtId="167" fontId="8" fillId="0" borderId="92" xfId="0" applyNumberFormat="1" applyFont="1" applyBorder="1" applyAlignment="1">
      <alignment vertical="top"/>
    </xf>
    <xf numFmtId="167" fontId="8" fillId="0" borderId="93" xfId="0" applyNumberFormat="1" applyFont="1" applyBorder="1" applyAlignment="1">
      <alignment vertical="top"/>
    </xf>
    <xf numFmtId="168" fontId="25" fillId="0" borderId="15" xfId="0" applyNumberFormat="1" applyFont="1" applyBorder="1" applyAlignment="1">
      <alignment horizontal="center" vertical="center"/>
    </xf>
    <xf numFmtId="167" fontId="25" fillId="0" borderId="15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vertical="top" wrapText="1"/>
    </xf>
    <xf numFmtId="166" fontId="26" fillId="0" borderId="0" xfId="0" applyNumberFormat="1" applyFont="1" applyAlignment="1">
      <alignment horizontal="center" vertical="top" wrapText="1"/>
    </xf>
    <xf numFmtId="166" fontId="25" fillId="0" borderId="0" xfId="0" applyNumberFormat="1" applyFont="1" applyAlignment="1">
      <alignment horizontal="left" vertical="top"/>
    </xf>
    <xf numFmtId="167" fontId="26" fillId="0" borderId="0" xfId="0" applyNumberFormat="1" applyFont="1" applyAlignment="1">
      <alignment horizontal="center" vertical="top" wrapText="1"/>
    </xf>
    <xf numFmtId="167" fontId="25" fillId="0" borderId="0" xfId="0" applyNumberFormat="1" applyFont="1" applyAlignment="1">
      <alignment vertical="top"/>
    </xf>
    <xf numFmtId="167" fontId="26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7" fontId="25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67" fontId="2" fillId="0" borderId="0" xfId="0" applyNumberFormat="1" applyFont="1" applyAlignment="1">
      <alignment horizontal="center" vertical="top"/>
    </xf>
    <xf numFmtId="0" fontId="8" fillId="0" borderId="95" xfId="0" applyFont="1" applyBorder="1" applyAlignment="1">
      <alignment wrapText="1"/>
    </xf>
    <xf numFmtId="167" fontId="2" fillId="0" borderId="0" xfId="0" applyNumberFormat="1" applyFont="1" applyAlignment="1">
      <alignment vertical="top"/>
    </xf>
    <xf numFmtId="0" fontId="8" fillId="0" borderId="95" xfId="0" applyFont="1" applyBorder="1" applyAlignment="1">
      <alignment horizontal="center" wrapText="1"/>
    </xf>
    <xf numFmtId="4" fontId="8" fillId="0" borderId="95" xfId="0" applyNumberFormat="1" applyFont="1" applyBorder="1" applyAlignment="1">
      <alignment wrapText="1"/>
    </xf>
    <xf numFmtId="164" fontId="8" fillId="0" borderId="96" xfId="0" applyNumberFormat="1" applyFont="1" applyBorder="1" applyAlignment="1">
      <alignment wrapText="1"/>
    </xf>
    <xf numFmtId="166" fontId="25" fillId="0" borderId="0" xfId="0" applyNumberFormat="1" applyFont="1" applyAlignment="1">
      <alignment horizontal="center" vertical="top"/>
    </xf>
    <xf numFmtId="167" fontId="25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164" fontId="4" fillId="0" borderId="33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49" fontId="25" fillId="0" borderId="0" xfId="0" applyNumberFormat="1" applyFont="1" applyAlignment="1">
      <alignment vertical="top" wrapText="1"/>
    </xf>
    <xf numFmtId="169" fontId="25" fillId="0" borderId="0" xfId="0" applyNumberFormat="1" applyFont="1" applyAlignment="1">
      <alignment vertical="top" wrapText="1"/>
    </xf>
    <xf numFmtId="0" fontId="25" fillId="0" borderId="0" xfId="0" applyFont="1"/>
    <xf numFmtId="164" fontId="8" fillId="0" borderId="26" xfId="0" applyNumberFormat="1" applyFont="1" applyBorder="1" applyAlignment="1" applyProtection="1">
      <alignment horizontal="right"/>
      <protection locked="0"/>
    </xf>
    <xf numFmtId="164" fontId="10" fillId="3" borderId="27" xfId="0" applyNumberFormat="1" applyFont="1" applyFill="1" applyBorder="1" applyAlignment="1" applyProtection="1">
      <alignment horizontal="right"/>
      <protection locked="0"/>
    </xf>
    <xf numFmtId="164" fontId="8" fillId="0" borderId="59" xfId="0" applyNumberFormat="1" applyFont="1" applyBorder="1" applyAlignment="1" applyProtection="1">
      <alignment horizontal="right"/>
      <protection locked="0"/>
    </xf>
    <xf numFmtId="164" fontId="11" fillId="0" borderId="42" xfId="0" applyNumberFormat="1" applyFont="1" applyBorder="1" applyAlignment="1" applyProtection="1">
      <alignment horizontal="right"/>
      <protection locked="0"/>
    </xf>
    <xf numFmtId="164" fontId="11" fillId="0" borderId="54" xfId="0" applyNumberFormat="1" applyFont="1" applyBorder="1" applyAlignment="1" applyProtection="1">
      <alignment horizontal="right"/>
      <protection locked="0"/>
    </xf>
    <xf numFmtId="164" fontId="11" fillId="0" borderId="26" xfId="0" applyNumberFormat="1" applyFont="1" applyBorder="1" applyAlignment="1" applyProtection="1">
      <alignment horizontal="right"/>
      <protection locked="0"/>
    </xf>
    <xf numFmtId="164" fontId="11" fillId="0" borderId="53" xfId="0" applyNumberFormat="1" applyFont="1" applyBorder="1" applyAlignment="1" applyProtection="1">
      <alignment horizontal="right"/>
      <protection locked="0"/>
    </xf>
    <xf numFmtId="164" fontId="11" fillId="0" borderId="54" xfId="0" applyNumberFormat="1" applyFont="1" applyBorder="1" applyAlignment="1" applyProtection="1">
      <alignment horizontal="right" wrapText="1"/>
      <protection locked="0"/>
    </xf>
    <xf numFmtId="164" fontId="11" fillId="0" borderId="70" xfId="0" applyNumberFormat="1" applyFont="1" applyBorder="1" applyAlignment="1" applyProtection="1">
      <alignment horizontal="right"/>
      <protection locked="0"/>
    </xf>
    <xf numFmtId="164" fontId="8" fillId="0" borderId="26" xfId="0" applyNumberFormat="1" applyFont="1" applyBorder="1" applyAlignment="1" applyProtection="1">
      <alignment wrapText="1"/>
      <protection locked="0"/>
    </xf>
    <xf numFmtId="164" fontId="11" fillId="0" borderId="71" xfId="0" applyNumberFormat="1" applyFont="1" applyBorder="1" applyAlignment="1" applyProtection="1">
      <alignment horizontal="right"/>
      <protection locked="0"/>
    </xf>
    <xf numFmtId="164" fontId="8" fillId="0" borderId="80" xfId="0" applyNumberFormat="1" applyFont="1" applyBorder="1" applyProtection="1">
      <protection locked="0"/>
    </xf>
    <xf numFmtId="164" fontId="8" fillId="0" borderId="75" xfId="0" applyNumberFormat="1" applyFont="1" applyBorder="1" applyProtection="1">
      <protection locked="0"/>
    </xf>
    <xf numFmtId="164" fontId="8" fillId="0" borderId="85" xfId="0" applyNumberFormat="1" applyFont="1" applyBorder="1" applyProtection="1">
      <protection locked="0"/>
    </xf>
    <xf numFmtId="164" fontId="8" fillId="0" borderId="53" xfId="0" applyNumberFormat="1" applyFont="1" applyBorder="1" applyAlignment="1" applyProtection="1">
      <alignment wrapText="1"/>
      <protection locked="0"/>
    </xf>
    <xf numFmtId="164" fontId="11" fillId="0" borderId="53" xfId="0" applyNumberFormat="1" applyFont="1" applyBorder="1" applyAlignment="1" applyProtection="1">
      <alignment horizontal="right" wrapText="1"/>
      <protection locked="0"/>
    </xf>
    <xf numFmtId="164" fontId="8" fillId="0" borderId="26" xfId="0" applyNumberFormat="1" applyFont="1" applyBorder="1" applyAlignment="1" applyProtection="1">
      <alignment horizontal="right" wrapText="1"/>
      <protection locked="0"/>
    </xf>
    <xf numFmtId="164" fontId="6" fillId="0" borderId="26" xfId="0" applyNumberFormat="1" applyFont="1" applyBorder="1" applyAlignment="1" applyProtection="1">
      <alignment horizontal="center" wrapText="1"/>
      <protection locked="0"/>
    </xf>
    <xf numFmtId="164" fontId="8" fillId="0" borderId="95" xfId="0" applyNumberFormat="1" applyFont="1" applyBorder="1" applyAlignment="1" applyProtection="1">
      <alignment wrapText="1"/>
      <protection locked="0"/>
    </xf>
    <xf numFmtId="167" fontId="25" fillId="0" borderId="94" xfId="0" applyNumberFormat="1" applyFont="1" applyBorder="1" applyAlignment="1" applyProtection="1">
      <alignment horizontal="right" vertical="center"/>
      <protection locked="0"/>
    </xf>
    <xf numFmtId="167" fontId="25" fillId="0" borderId="15" xfId="0" applyNumberFormat="1" applyFont="1" applyBorder="1" applyAlignment="1" applyProtection="1">
      <alignment horizontal="center" vertical="center" wrapText="1"/>
      <protection locked="0"/>
    </xf>
    <xf numFmtId="167" fontId="8" fillId="0" borderId="15" xfId="0" applyNumberFormat="1" applyFont="1" applyBorder="1" applyAlignment="1" applyProtection="1">
      <alignment vertical="top"/>
      <protection locked="0"/>
    </xf>
    <xf numFmtId="167" fontId="8" fillId="0" borderId="92" xfId="0" applyNumberFormat="1" applyFont="1" applyBorder="1" applyAlignment="1" applyProtection="1">
      <alignment vertical="top"/>
      <protection locked="0"/>
    </xf>
    <xf numFmtId="167" fontId="25" fillId="0" borderId="15" xfId="0" applyNumberFormat="1" applyFont="1" applyBorder="1" applyAlignment="1" applyProtection="1">
      <alignment horizontal="center" vertical="center"/>
      <protection locked="0"/>
    </xf>
    <xf numFmtId="164" fontId="11" fillId="0" borderId="83" xfId="0" applyNumberFormat="1" applyFont="1" applyBorder="1" applyAlignment="1" applyProtection="1">
      <alignment horizontal="right"/>
    </xf>
    <xf numFmtId="164" fontId="11" fillId="0" borderId="53" xfId="0" applyNumberFormat="1" applyFont="1" applyBorder="1" applyAlignment="1" applyProtection="1">
      <alignment horizontal="right" wrapText="1"/>
    </xf>
    <xf numFmtId="164" fontId="11" fillId="0" borderId="53" xfId="0" applyNumberFormat="1" applyFont="1" applyBorder="1" applyAlignment="1" applyProtection="1">
      <alignment horizontal="right"/>
    </xf>
    <xf numFmtId="164" fontId="11" fillId="0" borderId="89" xfId="0" applyNumberFormat="1" applyFont="1" applyBorder="1" applyAlignment="1" applyProtection="1">
      <alignment horizontal="right"/>
    </xf>
    <xf numFmtId="164" fontId="11" fillId="0" borderId="70" xfId="0" applyNumberFormat="1" applyFont="1" applyBorder="1" applyAlignment="1" applyProtection="1">
      <alignment horizontal="right"/>
    </xf>
    <xf numFmtId="164" fontId="11" fillId="0" borderId="53" xfId="0" applyNumberFormat="1" applyFont="1" applyBorder="1" applyAlignment="1" applyProtection="1">
      <alignment wrapText="1"/>
    </xf>
    <xf numFmtId="164" fontId="8" fillId="0" borderId="53" xfId="0" applyNumberFormat="1" applyFont="1" applyBorder="1" applyAlignment="1" applyProtection="1">
      <alignment wrapText="1"/>
    </xf>
    <xf numFmtId="164" fontId="11" fillId="0" borderId="26" xfId="0" applyNumberFormat="1" applyFont="1" applyBorder="1" applyAlignment="1" applyProtection="1">
      <alignment horizontal="right"/>
    </xf>
    <xf numFmtId="164" fontId="11" fillId="0" borderId="83" xfId="0" applyNumberFormat="1" applyFont="1" applyBorder="1" applyAlignment="1" applyProtection="1">
      <alignment horizontal="center"/>
    </xf>
    <xf numFmtId="164" fontId="11" fillId="0" borderId="53" xfId="0" applyNumberFormat="1" applyFont="1" applyBorder="1" applyAlignment="1" applyProtection="1">
      <alignment horizontal="center"/>
    </xf>
    <xf numFmtId="164" fontId="8" fillId="0" borderId="26" xfId="0" applyNumberFormat="1" applyFont="1" applyBorder="1" applyAlignment="1" applyProtection="1">
      <alignment wrapText="1"/>
    </xf>
    <xf numFmtId="164" fontId="11" fillId="0" borderId="53" xfId="0" applyNumberFormat="1" applyFont="1" applyBorder="1" applyAlignment="1" applyProtection="1">
      <alignment horizontal="center" vertical="center"/>
      <protection locked="0"/>
    </xf>
    <xf numFmtId="164" fontId="11" fillId="0" borderId="42" xfId="0" applyNumberFormat="1" applyFont="1" applyBorder="1" applyAlignment="1" applyProtection="1">
      <alignment horizontal="right"/>
    </xf>
    <xf numFmtId="164" fontId="11" fillId="0" borderId="48" xfId="0" applyNumberFormat="1" applyFont="1" applyBorder="1" applyAlignment="1" applyProtection="1">
      <alignment horizontal="right"/>
    </xf>
    <xf numFmtId="164" fontId="11" fillId="0" borderId="26" xfId="0" applyNumberFormat="1" applyFont="1" applyBorder="1" applyAlignment="1" applyProtection="1">
      <alignment horizontal="center"/>
    </xf>
    <xf numFmtId="164" fontId="11" fillId="0" borderId="71" xfId="0" applyNumberFormat="1" applyFont="1" applyBorder="1" applyAlignment="1" applyProtection="1">
      <alignment horizontal="right"/>
    </xf>
    <xf numFmtId="164" fontId="11" fillId="0" borderId="67" xfId="0" applyNumberFormat="1" applyFont="1" applyBorder="1" applyAlignment="1" applyProtection="1">
      <alignment horizontal="right"/>
      <protection locked="0"/>
    </xf>
    <xf numFmtId="164" fontId="11" fillId="0" borderId="54" xfId="0" applyNumberFormat="1" applyFont="1" applyBorder="1" applyAlignment="1" applyProtection="1">
      <alignment horizontal="right"/>
    </xf>
    <xf numFmtId="164" fontId="11" fillId="0" borderId="54" xfId="0" applyNumberFormat="1" applyFont="1" applyBorder="1" applyAlignment="1" applyProtection="1">
      <alignment horizontal="right" wrapText="1"/>
    </xf>
    <xf numFmtId="164" fontId="14" fillId="0" borderId="48" xfId="0" applyNumberFormat="1" applyFont="1" applyBorder="1" applyAlignment="1" applyProtection="1">
      <alignment horizontal="right"/>
    </xf>
    <xf numFmtId="164" fontId="11" fillId="0" borderId="57" xfId="0" applyNumberFormat="1" applyFont="1" applyBorder="1" applyAlignment="1" applyProtection="1">
      <alignment horizontal="right"/>
      <protection locked="0"/>
    </xf>
    <xf numFmtId="164" fontId="8" fillId="0" borderId="16" xfId="0" applyNumberFormat="1" applyFont="1" applyBorder="1" applyProtection="1">
      <protection locked="0"/>
    </xf>
    <xf numFmtId="164" fontId="8" fillId="0" borderId="37" xfId="0" applyNumberFormat="1" applyFont="1" applyBorder="1" applyProtection="1">
      <protection locked="0"/>
    </xf>
    <xf numFmtId="164" fontId="14" fillId="0" borderId="82" xfId="0" applyNumberFormat="1" applyFont="1" applyBorder="1" applyAlignment="1" applyProtection="1">
      <alignment horizontal="right"/>
    </xf>
    <xf numFmtId="164" fontId="14" fillId="0" borderId="31" xfId="0" applyNumberFormat="1" applyFont="1" applyBorder="1" applyAlignment="1" applyProtection="1">
      <alignment horizontal="right"/>
    </xf>
    <xf numFmtId="164" fontId="14" fillId="0" borderId="32" xfId="0" applyNumberFormat="1" applyFont="1" applyBorder="1" applyAlignment="1" applyProtection="1">
      <alignment horizontal="right"/>
    </xf>
    <xf numFmtId="0" fontId="4" fillId="2" borderId="39" xfId="0" applyFont="1" applyFill="1" applyBorder="1"/>
    <xf numFmtId="0" fontId="3" fillId="0" borderId="40" xfId="0" applyFont="1" applyBorder="1"/>
    <xf numFmtId="0" fontId="8" fillId="0" borderId="34" xfId="0" applyFont="1" applyBorder="1"/>
    <xf numFmtId="0" fontId="3" fillId="0" borderId="35" xfId="0" applyFont="1" applyBorder="1"/>
    <xf numFmtId="0" fontId="15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5" fillId="0" borderId="7" xfId="0" applyFont="1" applyBorder="1"/>
    <xf numFmtId="0" fontId="5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6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8" fillId="0" borderId="11" xfId="0" applyFont="1" applyBorder="1"/>
    <xf numFmtId="0" fontId="3" fillId="0" borderId="13" xfId="0" applyFont="1" applyBorder="1"/>
    <xf numFmtId="0" fontId="19" fillId="2" borderId="78" xfId="0" applyFont="1" applyFill="1" applyBorder="1"/>
    <xf numFmtId="0" fontId="3" fillId="0" borderId="31" xfId="0" applyFont="1" applyBorder="1"/>
    <xf numFmtId="0" fontId="3" fillId="0" borderId="32" xfId="0" applyFont="1" applyBorder="1"/>
    <xf numFmtId="0" fontId="1" fillId="2" borderId="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5" fillId="2" borderId="14" xfId="0" applyFont="1" applyFill="1" applyBorder="1"/>
    <xf numFmtId="0" fontId="2" fillId="2" borderId="6" xfId="0" applyFont="1" applyFill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2" fillId="2" borderId="22" xfId="0" applyFont="1" applyFill="1" applyBorder="1" applyAlignment="1">
      <alignment horizontal="left"/>
    </xf>
    <xf numFmtId="0" fontId="3" fillId="0" borderId="23" xfId="0" applyFont="1" applyBorder="1"/>
    <xf numFmtId="0" fontId="3" fillId="0" borderId="25" xfId="0" applyFont="1" applyBorder="1"/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wrapText="1"/>
    </xf>
    <xf numFmtId="0" fontId="22" fillId="0" borderId="78" xfId="0" applyFont="1" applyBorder="1"/>
    <xf numFmtId="0" fontId="4" fillId="2" borderId="1" xfId="0" applyFont="1" applyFill="1" applyBorder="1" applyAlignment="1">
      <alignment horizontal="center" vertical="top" wrapText="1"/>
    </xf>
    <xf numFmtId="0" fontId="20" fillId="0" borderId="78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49" fontId="20" fillId="2" borderId="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tabSelected="1" workbookViewId="0">
      <selection activeCell="D15" sqref="D15"/>
    </sheetView>
  </sheetViews>
  <sheetFormatPr defaultColWidth="14.42578125" defaultRowHeight="15" customHeight="1"/>
  <cols>
    <col min="1" max="1" width="18.140625" customWidth="1"/>
    <col min="2" max="2" width="11.42578125" customWidth="1"/>
    <col min="3" max="3" width="8.140625" customWidth="1"/>
    <col min="4" max="4" width="24.7109375" customWidth="1"/>
    <col min="5" max="6" width="9" customWidth="1"/>
    <col min="7" max="24" width="8" customWidth="1"/>
  </cols>
  <sheetData>
    <row r="1" spans="1:24" ht="12.75" customHeight="1">
      <c r="A1" s="2" t="s">
        <v>1</v>
      </c>
      <c r="B1" s="353" t="s">
        <v>4</v>
      </c>
      <c r="C1" s="351"/>
      <c r="D1" s="352"/>
    </row>
    <row r="2" spans="1:24" ht="12.75" customHeight="1">
      <c r="A2" s="4" t="s">
        <v>5</v>
      </c>
      <c r="B2" s="354" t="s">
        <v>7</v>
      </c>
      <c r="C2" s="355"/>
      <c r="D2" s="356"/>
    </row>
    <row r="3" spans="1:24" ht="12.75" customHeight="1">
      <c r="A3" s="4" t="s">
        <v>9</v>
      </c>
      <c r="B3" s="354" t="s">
        <v>10</v>
      </c>
      <c r="C3" s="355"/>
      <c r="D3" s="356"/>
    </row>
    <row r="4" spans="1:24" ht="12.75" customHeight="1">
      <c r="A4" s="7" t="s">
        <v>6</v>
      </c>
      <c r="B4" s="357"/>
      <c r="C4" s="358"/>
      <c r="D4" s="359"/>
    </row>
    <row r="5" spans="1:24" ht="13.5" customHeight="1">
      <c r="A5" s="12"/>
      <c r="B5" s="12"/>
      <c r="C5" s="12"/>
      <c r="D5" s="1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.75" customHeight="1">
      <c r="A6" s="350" t="s">
        <v>22</v>
      </c>
      <c r="B6" s="351"/>
      <c r="C6" s="351"/>
      <c r="D6" s="352"/>
    </row>
    <row r="7" spans="1:24" ht="12.75" customHeight="1">
      <c r="A7" s="360" t="s">
        <v>24</v>
      </c>
      <c r="B7" s="361"/>
      <c r="C7" s="24"/>
      <c r="D7" s="28">
        <f>'Stavební část'!G220</f>
        <v>0</v>
      </c>
    </row>
    <row r="8" spans="1:24" ht="12.75" customHeight="1">
      <c r="A8" s="360" t="s">
        <v>29</v>
      </c>
      <c r="B8" s="361"/>
      <c r="C8" s="24"/>
      <c r="D8" s="28">
        <f>'Vnitřní kanalizace'!E5</f>
        <v>0</v>
      </c>
    </row>
    <row r="9" spans="1:24" ht="12.75" customHeight="1">
      <c r="A9" s="360" t="s">
        <v>32</v>
      </c>
      <c r="B9" s="361"/>
      <c r="C9" s="24"/>
      <c r="D9" s="28">
        <f>'Vnitřní vodovod'!E5</f>
        <v>0</v>
      </c>
    </row>
    <row r="10" spans="1:24" ht="12.75" customHeight="1">
      <c r="A10" s="360" t="s">
        <v>33</v>
      </c>
      <c r="B10" s="361"/>
      <c r="C10" s="24"/>
      <c r="D10" s="28">
        <f>'Plynovod-přípojka'!E60</f>
        <v>0</v>
      </c>
    </row>
    <row r="11" spans="1:24" ht="12.75" customHeight="1">
      <c r="A11" s="360" t="s">
        <v>34</v>
      </c>
      <c r="B11" s="361"/>
      <c r="C11" s="24"/>
      <c r="D11" s="28">
        <f>'Plynovod-vnitřní'!E5</f>
        <v>0</v>
      </c>
    </row>
    <row r="12" spans="1:24" ht="12.75" customHeight="1">
      <c r="A12" s="360" t="s">
        <v>36</v>
      </c>
      <c r="B12" s="361"/>
      <c r="C12" s="24"/>
      <c r="D12" s="28">
        <f>'Ústřední vytápění'!E5</f>
        <v>0</v>
      </c>
    </row>
    <row r="13" spans="1:24" ht="12.75" customHeight="1">
      <c r="A13" s="360" t="s">
        <v>37</v>
      </c>
      <c r="B13" s="361"/>
      <c r="C13" s="24"/>
      <c r="D13" s="28">
        <f>Elektroinstalace!H86</f>
        <v>0</v>
      </c>
    </row>
    <row r="14" spans="1:24" ht="12.75" customHeight="1">
      <c r="A14" s="360" t="s">
        <v>40</v>
      </c>
      <c r="B14" s="361"/>
      <c r="C14" s="24"/>
      <c r="D14" s="28">
        <f>VZT!H26</f>
        <v>0</v>
      </c>
    </row>
    <row r="15" spans="1:24" ht="12.75" customHeight="1">
      <c r="A15" s="22" t="s">
        <v>41</v>
      </c>
      <c r="B15" s="46"/>
      <c r="C15" s="47"/>
      <c r="D15" s="339">
        <v>0</v>
      </c>
    </row>
    <row r="16" spans="1:24" ht="13.5" customHeight="1">
      <c r="A16" s="346" t="s">
        <v>44</v>
      </c>
      <c r="B16" s="347"/>
      <c r="C16" s="49"/>
      <c r="D16" s="340">
        <v>0</v>
      </c>
    </row>
    <row r="17" spans="1:4" ht="13.5" customHeight="1">
      <c r="A17" s="344" t="s">
        <v>47</v>
      </c>
      <c r="B17" s="345"/>
      <c r="C17" s="54"/>
      <c r="D17" s="56">
        <f>SUM(D7:D16)</f>
        <v>0</v>
      </c>
    </row>
    <row r="18" spans="1:4" ht="12.75" customHeight="1">
      <c r="A18" s="58" t="s">
        <v>53</v>
      </c>
      <c r="B18" s="60"/>
      <c r="C18" s="60"/>
      <c r="D18" s="63">
        <f>D17*21/100</f>
        <v>0</v>
      </c>
    </row>
    <row r="19" spans="1:4" ht="13.5" customHeight="1">
      <c r="A19" s="64" t="s">
        <v>56</v>
      </c>
      <c r="B19" s="66"/>
      <c r="C19" s="66"/>
      <c r="D19" s="67">
        <f>D18+D17</f>
        <v>0</v>
      </c>
    </row>
    <row r="20" spans="1:4" ht="13.5" customHeight="1">
      <c r="D20" s="69"/>
    </row>
    <row r="21" spans="1:4" ht="12.75" customHeight="1">
      <c r="D21" s="69"/>
    </row>
    <row r="22" spans="1:4" ht="12.75" customHeight="1">
      <c r="D22" s="69" t="s">
        <v>62</v>
      </c>
    </row>
    <row r="23" spans="1:4" ht="12.75" customHeight="1">
      <c r="D23" s="69"/>
    </row>
    <row r="24" spans="1:4" ht="12.75" customHeight="1">
      <c r="D24" s="69"/>
    </row>
    <row r="25" spans="1:4" ht="12.75" customHeight="1">
      <c r="D25" s="69"/>
    </row>
    <row r="26" spans="1:4" ht="12.75" customHeight="1">
      <c r="D26" s="69"/>
    </row>
    <row r="27" spans="1:4" ht="12.75" customHeight="1">
      <c r="D27" s="69"/>
    </row>
    <row r="28" spans="1:4" ht="12.75" customHeight="1">
      <c r="D28" s="69"/>
    </row>
    <row r="29" spans="1:4" ht="12.75" customHeight="1">
      <c r="D29" s="69"/>
    </row>
    <row r="30" spans="1:4" ht="12.75" customHeight="1">
      <c r="D30" s="69"/>
    </row>
    <row r="31" spans="1:4" ht="12.75" customHeight="1">
      <c r="D31" s="69"/>
    </row>
    <row r="32" spans="1:4" ht="12.75" customHeight="1">
      <c r="D32" s="69"/>
    </row>
    <row r="33" spans="1:4" ht="12.75" customHeight="1">
      <c r="D33" s="69"/>
    </row>
    <row r="34" spans="1:4" ht="52.5" customHeight="1">
      <c r="A34" s="348" t="s">
        <v>64</v>
      </c>
      <c r="B34" s="349"/>
      <c r="C34" s="349"/>
      <c r="D34" s="349"/>
    </row>
    <row r="35" spans="1:4" ht="12.75" customHeight="1">
      <c r="D35" s="69"/>
    </row>
    <row r="36" spans="1:4" ht="12.75" customHeight="1">
      <c r="D36" s="69"/>
    </row>
    <row r="37" spans="1:4" ht="12.75" customHeight="1">
      <c r="D37" s="69"/>
    </row>
    <row r="38" spans="1:4" ht="12.75" customHeight="1">
      <c r="D38" s="69"/>
    </row>
    <row r="39" spans="1:4" ht="12.75" customHeight="1">
      <c r="D39" s="69"/>
    </row>
    <row r="40" spans="1:4" ht="12.75" customHeight="1">
      <c r="D40" s="69"/>
    </row>
    <row r="41" spans="1:4" ht="12.75" customHeight="1">
      <c r="D41" s="69"/>
    </row>
    <row r="42" spans="1:4" ht="12.75" customHeight="1">
      <c r="D42" s="69"/>
    </row>
    <row r="43" spans="1:4" ht="12.75" customHeight="1">
      <c r="D43" s="69"/>
    </row>
    <row r="44" spans="1:4" ht="12.75" customHeight="1">
      <c r="D44" s="69"/>
    </row>
    <row r="45" spans="1:4" ht="12.75" customHeight="1">
      <c r="D45" s="69"/>
    </row>
    <row r="46" spans="1:4" ht="12.75" customHeight="1">
      <c r="D46" s="69"/>
    </row>
    <row r="47" spans="1:4" ht="12.75" customHeight="1">
      <c r="D47" s="69"/>
    </row>
    <row r="48" spans="1:4" ht="12.75" customHeight="1">
      <c r="D48" s="69"/>
    </row>
    <row r="49" spans="4:4" ht="12.75" customHeight="1">
      <c r="D49" s="69"/>
    </row>
    <row r="50" spans="4:4" ht="12.75" customHeight="1">
      <c r="D50" s="69"/>
    </row>
    <row r="51" spans="4:4" ht="12.75" customHeight="1">
      <c r="D51" s="69"/>
    </row>
    <row r="52" spans="4:4" ht="12.75" customHeight="1">
      <c r="D52" s="69"/>
    </row>
    <row r="53" spans="4:4" ht="12.75" customHeight="1">
      <c r="D53" s="69"/>
    </row>
    <row r="54" spans="4:4" ht="12.75" customHeight="1">
      <c r="D54" s="69"/>
    </row>
    <row r="55" spans="4:4" ht="12.75" customHeight="1">
      <c r="D55" s="69"/>
    </row>
    <row r="56" spans="4:4" ht="12.75" customHeight="1">
      <c r="D56" s="69"/>
    </row>
    <row r="57" spans="4:4" ht="12.75" customHeight="1">
      <c r="D57" s="69"/>
    </row>
    <row r="58" spans="4:4" ht="12.75" customHeight="1">
      <c r="D58" s="69"/>
    </row>
    <row r="59" spans="4:4" ht="12.75" customHeight="1">
      <c r="D59" s="69"/>
    </row>
    <row r="60" spans="4:4" ht="12.75" customHeight="1">
      <c r="D60" s="69"/>
    </row>
    <row r="61" spans="4:4" ht="12.75" customHeight="1">
      <c r="D61" s="69"/>
    </row>
    <row r="62" spans="4:4" ht="12.75" customHeight="1">
      <c r="D62" s="69"/>
    </row>
    <row r="63" spans="4:4" ht="12.75" customHeight="1">
      <c r="D63" s="69"/>
    </row>
    <row r="64" spans="4:4" ht="12.75" customHeight="1">
      <c r="D64" s="69"/>
    </row>
    <row r="65" spans="4:4" ht="12.75" customHeight="1">
      <c r="D65" s="69"/>
    </row>
    <row r="66" spans="4:4" ht="12.75" customHeight="1">
      <c r="D66" s="69"/>
    </row>
    <row r="67" spans="4:4" ht="12.75" customHeight="1">
      <c r="D67" s="69"/>
    </row>
    <row r="68" spans="4:4" ht="12.75" customHeight="1">
      <c r="D68" s="69"/>
    </row>
    <row r="69" spans="4:4" ht="12.75" customHeight="1">
      <c r="D69" s="69"/>
    </row>
    <row r="70" spans="4:4" ht="12.75" customHeight="1">
      <c r="D70" s="69"/>
    </row>
    <row r="71" spans="4:4" ht="12.75" customHeight="1">
      <c r="D71" s="69"/>
    </row>
    <row r="72" spans="4:4" ht="12.75" customHeight="1">
      <c r="D72" s="69"/>
    </row>
    <row r="73" spans="4:4" ht="12.75" customHeight="1">
      <c r="D73" s="69"/>
    </row>
    <row r="74" spans="4:4" ht="12.75" customHeight="1">
      <c r="D74" s="69"/>
    </row>
    <row r="75" spans="4:4" ht="12.75" customHeight="1">
      <c r="D75" s="69"/>
    </row>
    <row r="76" spans="4:4" ht="12.75" customHeight="1">
      <c r="D76" s="69"/>
    </row>
    <row r="77" spans="4:4" ht="12.75" customHeight="1">
      <c r="D77" s="69"/>
    </row>
    <row r="78" spans="4:4" ht="12.75" customHeight="1">
      <c r="D78" s="69"/>
    </row>
    <row r="79" spans="4:4" ht="12.75" customHeight="1">
      <c r="D79" s="69"/>
    </row>
    <row r="80" spans="4:4" ht="12.75" customHeight="1">
      <c r="D80" s="69"/>
    </row>
    <row r="81" spans="4:4" ht="12.75" customHeight="1">
      <c r="D81" s="69"/>
    </row>
    <row r="82" spans="4:4" ht="12.75" customHeight="1">
      <c r="D82" s="69"/>
    </row>
    <row r="83" spans="4:4" ht="12.75" customHeight="1">
      <c r="D83" s="69"/>
    </row>
    <row r="84" spans="4:4" ht="12.75" customHeight="1">
      <c r="D84" s="69"/>
    </row>
    <row r="85" spans="4:4" ht="12.75" customHeight="1">
      <c r="D85" s="69"/>
    </row>
    <row r="86" spans="4:4" ht="12.75" customHeight="1">
      <c r="D86" s="69"/>
    </row>
    <row r="87" spans="4:4" ht="12.75" customHeight="1">
      <c r="D87" s="69"/>
    </row>
    <row r="88" spans="4:4" ht="12.75" customHeight="1">
      <c r="D88" s="69"/>
    </row>
    <row r="89" spans="4:4" ht="12.75" customHeight="1">
      <c r="D89" s="69"/>
    </row>
    <row r="90" spans="4:4" ht="12.75" customHeight="1">
      <c r="D90" s="69"/>
    </row>
    <row r="91" spans="4:4" ht="12.75" customHeight="1">
      <c r="D91" s="69"/>
    </row>
    <row r="92" spans="4:4" ht="12.75" customHeight="1">
      <c r="D92" s="69"/>
    </row>
    <row r="93" spans="4:4" ht="12.75" customHeight="1">
      <c r="D93" s="69"/>
    </row>
    <row r="94" spans="4:4" ht="12.75" customHeight="1">
      <c r="D94" s="69"/>
    </row>
    <row r="95" spans="4:4" ht="12.75" customHeight="1">
      <c r="D95" s="69"/>
    </row>
    <row r="96" spans="4:4" ht="12.75" customHeight="1">
      <c r="D96" s="69"/>
    </row>
    <row r="97" spans="4:4" ht="12.75" customHeight="1">
      <c r="D97" s="69"/>
    </row>
    <row r="98" spans="4:4" ht="12.75" customHeight="1">
      <c r="D98" s="69"/>
    </row>
    <row r="99" spans="4:4" ht="12.75" customHeight="1">
      <c r="D99" s="69"/>
    </row>
    <row r="100" spans="4:4" ht="12.75" customHeight="1">
      <c r="D100" s="69"/>
    </row>
    <row r="101" spans="4:4" ht="12.75" customHeight="1">
      <c r="D101" s="69"/>
    </row>
    <row r="102" spans="4:4" ht="12.75" customHeight="1">
      <c r="D102" s="69"/>
    </row>
    <row r="103" spans="4:4" ht="12.75" customHeight="1">
      <c r="D103" s="69"/>
    </row>
    <row r="104" spans="4:4" ht="12.75" customHeight="1">
      <c r="D104" s="69"/>
    </row>
    <row r="105" spans="4:4" ht="12.75" customHeight="1">
      <c r="D105" s="69"/>
    </row>
    <row r="106" spans="4:4" ht="12.75" customHeight="1">
      <c r="D106" s="69"/>
    </row>
    <row r="107" spans="4:4" ht="12.75" customHeight="1">
      <c r="D107" s="69"/>
    </row>
    <row r="108" spans="4:4" ht="12.75" customHeight="1">
      <c r="D108" s="69"/>
    </row>
    <row r="109" spans="4:4" ht="12.75" customHeight="1">
      <c r="D109" s="69"/>
    </row>
    <row r="110" spans="4:4" ht="12.75" customHeight="1">
      <c r="D110" s="69"/>
    </row>
    <row r="111" spans="4:4" ht="12.75" customHeight="1">
      <c r="D111" s="69"/>
    </row>
    <row r="112" spans="4:4" ht="12.75" customHeight="1">
      <c r="D112" s="69"/>
    </row>
    <row r="113" spans="4:4" ht="12.75" customHeight="1">
      <c r="D113" s="69"/>
    </row>
    <row r="114" spans="4:4" ht="12.75" customHeight="1">
      <c r="D114" s="69"/>
    </row>
    <row r="115" spans="4:4" ht="12.75" customHeight="1">
      <c r="D115" s="69"/>
    </row>
    <row r="116" spans="4:4" ht="12.75" customHeight="1">
      <c r="D116" s="69"/>
    </row>
    <row r="117" spans="4:4" ht="12.75" customHeight="1">
      <c r="D117" s="69"/>
    </row>
    <row r="118" spans="4:4" ht="12.75" customHeight="1">
      <c r="D118" s="69"/>
    </row>
    <row r="119" spans="4:4" ht="12.75" customHeight="1">
      <c r="D119" s="69"/>
    </row>
    <row r="120" spans="4:4" ht="12.75" customHeight="1">
      <c r="D120" s="69"/>
    </row>
    <row r="121" spans="4:4" ht="12.75" customHeight="1">
      <c r="D121" s="69"/>
    </row>
    <row r="122" spans="4:4" ht="12.75" customHeight="1">
      <c r="D122" s="69"/>
    </row>
    <row r="123" spans="4:4" ht="12.75" customHeight="1">
      <c r="D123" s="69"/>
    </row>
    <row r="124" spans="4:4" ht="12.75" customHeight="1">
      <c r="D124" s="69"/>
    </row>
    <row r="125" spans="4:4" ht="12.75" customHeight="1">
      <c r="D125" s="69"/>
    </row>
    <row r="126" spans="4:4" ht="12.75" customHeight="1">
      <c r="D126" s="69"/>
    </row>
    <row r="127" spans="4:4" ht="12.75" customHeight="1">
      <c r="D127" s="69"/>
    </row>
    <row r="128" spans="4:4" ht="12.75" customHeight="1">
      <c r="D128" s="69"/>
    </row>
    <row r="129" spans="4:4" ht="12.75" customHeight="1">
      <c r="D129" s="69"/>
    </row>
    <row r="130" spans="4:4" ht="12.75" customHeight="1">
      <c r="D130" s="69"/>
    </row>
    <row r="131" spans="4:4" ht="12.75" customHeight="1">
      <c r="D131" s="69"/>
    </row>
    <row r="132" spans="4:4" ht="12.75" customHeight="1">
      <c r="D132" s="69"/>
    </row>
    <row r="133" spans="4:4" ht="12.75" customHeight="1">
      <c r="D133" s="69"/>
    </row>
    <row r="134" spans="4:4" ht="12.75" customHeight="1">
      <c r="D134" s="69"/>
    </row>
    <row r="135" spans="4:4" ht="12.75" customHeight="1">
      <c r="D135" s="69"/>
    </row>
    <row r="136" spans="4:4" ht="12.75" customHeight="1">
      <c r="D136" s="69"/>
    </row>
    <row r="137" spans="4:4" ht="12.75" customHeight="1">
      <c r="D137" s="69"/>
    </row>
    <row r="138" spans="4:4" ht="12.75" customHeight="1">
      <c r="D138" s="69"/>
    </row>
    <row r="139" spans="4:4" ht="12.75" customHeight="1">
      <c r="D139" s="69"/>
    </row>
    <row r="140" spans="4:4" ht="12.75" customHeight="1">
      <c r="D140" s="69"/>
    </row>
    <row r="141" spans="4:4" ht="12.75" customHeight="1">
      <c r="D141" s="69"/>
    </row>
    <row r="142" spans="4:4" ht="12.75" customHeight="1">
      <c r="D142" s="69"/>
    </row>
    <row r="143" spans="4:4" ht="12.75" customHeight="1">
      <c r="D143" s="69"/>
    </row>
    <row r="144" spans="4:4" ht="12.75" customHeight="1">
      <c r="D144" s="69"/>
    </row>
    <row r="145" spans="4:4" ht="12.75" customHeight="1">
      <c r="D145" s="69"/>
    </row>
    <row r="146" spans="4:4" ht="12.75" customHeight="1">
      <c r="D146" s="69"/>
    </row>
    <row r="147" spans="4:4" ht="12.75" customHeight="1">
      <c r="D147" s="69"/>
    </row>
    <row r="148" spans="4:4" ht="12.75" customHeight="1">
      <c r="D148" s="69"/>
    </row>
    <row r="149" spans="4:4" ht="12.75" customHeight="1">
      <c r="D149" s="69"/>
    </row>
    <row r="150" spans="4:4" ht="12.75" customHeight="1">
      <c r="D150" s="69"/>
    </row>
    <row r="151" spans="4:4" ht="12.75" customHeight="1">
      <c r="D151" s="69"/>
    </row>
    <row r="152" spans="4:4" ht="12.75" customHeight="1">
      <c r="D152" s="69"/>
    </row>
    <row r="153" spans="4:4" ht="12.75" customHeight="1">
      <c r="D153" s="69"/>
    </row>
    <row r="154" spans="4:4" ht="12.75" customHeight="1">
      <c r="D154" s="69"/>
    </row>
    <row r="155" spans="4:4" ht="12.75" customHeight="1">
      <c r="D155" s="69"/>
    </row>
    <row r="156" spans="4:4" ht="12.75" customHeight="1">
      <c r="D156" s="69"/>
    </row>
    <row r="157" spans="4:4" ht="12.75" customHeight="1">
      <c r="D157" s="69"/>
    </row>
    <row r="158" spans="4:4" ht="12.75" customHeight="1">
      <c r="D158" s="69"/>
    </row>
    <row r="159" spans="4:4" ht="12.75" customHeight="1">
      <c r="D159" s="69"/>
    </row>
    <row r="160" spans="4:4" ht="12.75" customHeight="1">
      <c r="D160" s="69"/>
    </row>
    <row r="161" spans="4:4" ht="12.75" customHeight="1">
      <c r="D161" s="69"/>
    </row>
    <row r="162" spans="4:4" ht="12.75" customHeight="1">
      <c r="D162" s="69"/>
    </row>
    <row r="163" spans="4:4" ht="12.75" customHeight="1">
      <c r="D163" s="69"/>
    </row>
    <row r="164" spans="4:4" ht="12.75" customHeight="1">
      <c r="D164" s="69"/>
    </row>
    <row r="165" spans="4:4" ht="12.75" customHeight="1">
      <c r="D165" s="69"/>
    </row>
    <row r="166" spans="4:4" ht="12.75" customHeight="1">
      <c r="D166" s="69"/>
    </row>
    <row r="167" spans="4:4" ht="12.75" customHeight="1">
      <c r="D167" s="69"/>
    </row>
    <row r="168" spans="4:4" ht="12.75" customHeight="1">
      <c r="D168" s="69"/>
    </row>
    <row r="169" spans="4:4" ht="12.75" customHeight="1">
      <c r="D169" s="69"/>
    </row>
    <row r="170" spans="4:4" ht="12.75" customHeight="1">
      <c r="D170" s="69"/>
    </row>
    <row r="171" spans="4:4" ht="12.75" customHeight="1">
      <c r="D171" s="69"/>
    </row>
    <row r="172" spans="4:4" ht="12.75" customHeight="1">
      <c r="D172" s="69"/>
    </row>
    <row r="173" spans="4:4" ht="12.75" customHeight="1">
      <c r="D173" s="69"/>
    </row>
    <row r="174" spans="4:4" ht="12.75" customHeight="1">
      <c r="D174" s="69"/>
    </row>
    <row r="175" spans="4:4" ht="12.75" customHeight="1">
      <c r="D175" s="69"/>
    </row>
    <row r="176" spans="4:4" ht="12.75" customHeight="1">
      <c r="D176" s="69"/>
    </row>
    <row r="177" spans="4:4" ht="12.75" customHeight="1">
      <c r="D177" s="69"/>
    </row>
    <row r="178" spans="4:4" ht="12.75" customHeight="1">
      <c r="D178" s="69"/>
    </row>
    <row r="179" spans="4:4" ht="12.75" customHeight="1">
      <c r="D179" s="69"/>
    </row>
    <row r="180" spans="4:4" ht="12.75" customHeight="1">
      <c r="D180" s="69"/>
    </row>
    <row r="181" spans="4:4" ht="12.75" customHeight="1">
      <c r="D181" s="69"/>
    </row>
    <row r="182" spans="4:4" ht="12.75" customHeight="1">
      <c r="D182" s="69"/>
    </row>
    <row r="183" spans="4:4" ht="12.75" customHeight="1">
      <c r="D183" s="69"/>
    </row>
    <row r="184" spans="4:4" ht="12.75" customHeight="1">
      <c r="D184" s="69"/>
    </row>
    <row r="185" spans="4:4" ht="12.75" customHeight="1">
      <c r="D185" s="69"/>
    </row>
    <row r="186" spans="4:4" ht="12.75" customHeight="1">
      <c r="D186" s="69"/>
    </row>
    <row r="187" spans="4:4" ht="12.75" customHeight="1">
      <c r="D187" s="69"/>
    </row>
    <row r="188" spans="4:4" ht="12.75" customHeight="1">
      <c r="D188" s="69"/>
    </row>
    <row r="189" spans="4:4" ht="12.75" customHeight="1">
      <c r="D189" s="69"/>
    </row>
    <row r="190" spans="4:4" ht="12.75" customHeight="1">
      <c r="D190" s="69"/>
    </row>
    <row r="191" spans="4:4" ht="12.75" customHeight="1">
      <c r="D191" s="69"/>
    </row>
    <row r="192" spans="4:4" ht="12.75" customHeight="1">
      <c r="D192" s="69"/>
    </row>
    <row r="193" spans="4:4" ht="12.75" customHeight="1">
      <c r="D193" s="69"/>
    </row>
    <row r="194" spans="4:4" ht="12.75" customHeight="1">
      <c r="D194" s="69"/>
    </row>
    <row r="195" spans="4:4" ht="12.75" customHeight="1">
      <c r="D195" s="69"/>
    </row>
    <row r="196" spans="4:4" ht="12.75" customHeight="1">
      <c r="D196" s="69"/>
    </row>
    <row r="197" spans="4:4" ht="12.75" customHeight="1">
      <c r="D197" s="69"/>
    </row>
    <row r="198" spans="4:4" ht="12.75" customHeight="1">
      <c r="D198" s="69"/>
    </row>
    <row r="199" spans="4:4" ht="12.75" customHeight="1">
      <c r="D199" s="69"/>
    </row>
    <row r="200" spans="4:4" ht="12.75" customHeight="1">
      <c r="D200" s="69"/>
    </row>
    <row r="201" spans="4:4" ht="12.75" customHeight="1">
      <c r="D201" s="69"/>
    </row>
    <row r="202" spans="4:4" ht="12.75" customHeight="1">
      <c r="D202" s="69"/>
    </row>
    <row r="203" spans="4:4" ht="12.75" customHeight="1">
      <c r="D203" s="69"/>
    </row>
    <row r="204" spans="4:4" ht="12.75" customHeight="1">
      <c r="D204" s="69"/>
    </row>
    <row r="205" spans="4:4" ht="12.75" customHeight="1">
      <c r="D205" s="69"/>
    </row>
    <row r="206" spans="4:4" ht="12.75" customHeight="1">
      <c r="D206" s="69"/>
    </row>
    <row r="207" spans="4:4" ht="12.75" customHeight="1">
      <c r="D207" s="69"/>
    </row>
    <row r="208" spans="4:4" ht="12.75" customHeight="1">
      <c r="D208" s="69"/>
    </row>
    <row r="209" spans="4:4" ht="12.75" customHeight="1">
      <c r="D209" s="69"/>
    </row>
    <row r="210" spans="4:4" ht="12.75" customHeight="1">
      <c r="D210" s="69"/>
    </row>
    <row r="211" spans="4:4" ht="12.75" customHeight="1">
      <c r="D211" s="69"/>
    </row>
    <row r="212" spans="4:4" ht="12.75" customHeight="1">
      <c r="D212" s="69"/>
    </row>
    <row r="213" spans="4:4" ht="12.75" customHeight="1">
      <c r="D213" s="69"/>
    </row>
    <row r="214" spans="4:4" ht="12.75" customHeight="1">
      <c r="D214" s="69"/>
    </row>
    <row r="215" spans="4:4" ht="12.75" customHeight="1">
      <c r="D215" s="69"/>
    </row>
    <row r="216" spans="4:4" ht="12.75" customHeight="1">
      <c r="D216" s="69"/>
    </row>
    <row r="217" spans="4:4" ht="12.75" customHeight="1">
      <c r="D217" s="69"/>
    </row>
    <row r="218" spans="4:4" ht="12.75" customHeight="1">
      <c r="D218" s="69"/>
    </row>
    <row r="219" spans="4:4" ht="12.75" customHeight="1">
      <c r="D219" s="69"/>
    </row>
    <row r="220" spans="4:4" ht="12.75" customHeight="1">
      <c r="D220" s="69"/>
    </row>
    <row r="221" spans="4:4" ht="12.75" customHeight="1">
      <c r="D221" s="69"/>
    </row>
    <row r="222" spans="4:4" ht="12.75" customHeight="1">
      <c r="D222" s="69"/>
    </row>
    <row r="223" spans="4:4" ht="12.75" customHeight="1">
      <c r="D223" s="69"/>
    </row>
    <row r="224" spans="4:4" ht="12.75" customHeight="1">
      <c r="D224" s="69"/>
    </row>
    <row r="225" spans="4:4" ht="12.75" customHeight="1">
      <c r="D225" s="69"/>
    </row>
    <row r="226" spans="4:4" ht="12.75" customHeight="1">
      <c r="D226" s="69"/>
    </row>
    <row r="227" spans="4:4" ht="12.75" customHeight="1">
      <c r="D227" s="69"/>
    </row>
    <row r="228" spans="4:4" ht="12.75" customHeight="1">
      <c r="D228" s="69"/>
    </row>
    <row r="229" spans="4:4" ht="12.75" customHeight="1">
      <c r="D229" s="69"/>
    </row>
    <row r="230" spans="4:4" ht="12.75" customHeight="1">
      <c r="D230" s="69"/>
    </row>
    <row r="231" spans="4:4" ht="12.75" customHeight="1">
      <c r="D231" s="69"/>
    </row>
    <row r="232" spans="4:4" ht="12.75" customHeight="1">
      <c r="D232" s="69"/>
    </row>
    <row r="233" spans="4:4" ht="12.75" customHeight="1">
      <c r="D233" s="69"/>
    </row>
    <row r="234" spans="4:4" ht="12.75" customHeight="1">
      <c r="D234" s="69"/>
    </row>
    <row r="235" spans="4:4" ht="15.75" customHeight="1"/>
    <row r="236" spans="4:4" ht="15.75" customHeight="1"/>
    <row r="237" spans="4:4" ht="15.75" customHeight="1"/>
    <row r="238" spans="4:4" ht="15.75" customHeight="1"/>
    <row r="239" spans="4:4" ht="15.75" customHeight="1"/>
    <row r="240" spans="4: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16">
    <mergeCell ref="A17:B17"/>
    <mergeCell ref="A16:B16"/>
    <mergeCell ref="A34:D34"/>
    <mergeCell ref="A6:D6"/>
    <mergeCell ref="B1:D1"/>
    <mergeCell ref="B2:D2"/>
    <mergeCell ref="B3:D3"/>
    <mergeCell ref="B4:D4"/>
    <mergeCell ref="A7:B7"/>
    <mergeCell ref="A9:B9"/>
    <mergeCell ref="A8:B8"/>
    <mergeCell ref="A10:B10"/>
    <mergeCell ref="A11:B11"/>
    <mergeCell ref="A12:B12"/>
    <mergeCell ref="A13:B13"/>
    <mergeCell ref="A14:B14"/>
  </mergeCells>
  <pageMargins left="0.7" right="0.7" top="0.75" bottom="0.75" header="0" footer="0"/>
  <pageSetup orientation="landscape" r:id="rId1"/>
  <headerFooter>
    <oddFooter>&amp;CStránka &amp;P z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36" activePane="bottomLeft" state="frozen"/>
      <selection pane="bottomLeft" activeCell="G36" sqref="G36 G45 G52 G65 G71 G76 G88 G101 G113 G119 G136 G139 G151 G164 G175 G179 G189 G193 G201 G206 G210 G213 G219"/>
    </sheetView>
  </sheetViews>
  <sheetFormatPr defaultColWidth="14.42578125" defaultRowHeight="15" customHeight="1"/>
  <cols>
    <col min="1" max="1" width="4.7109375" customWidth="1"/>
    <col min="2" max="2" width="12" customWidth="1"/>
    <col min="3" max="3" width="40.42578125" customWidth="1"/>
    <col min="4" max="4" width="5.5703125" customWidth="1"/>
    <col min="5" max="5" width="6.7109375" customWidth="1"/>
    <col min="6" max="6" width="14.140625" customWidth="1"/>
    <col min="7" max="7" width="14.7109375" customWidth="1"/>
    <col min="8" max="8" width="9.140625" customWidth="1"/>
    <col min="9" max="9" width="12" customWidth="1"/>
    <col min="10" max="26" width="8" customWidth="1"/>
  </cols>
  <sheetData>
    <row r="1" spans="1:26" ht="12.75" customHeight="1">
      <c r="A1" s="365" t="s">
        <v>0</v>
      </c>
      <c r="B1" s="351"/>
      <c r="C1" s="351"/>
      <c r="D1" s="351"/>
      <c r="E1" s="351"/>
      <c r="F1" s="351"/>
      <c r="G1" s="3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66" t="s">
        <v>6</v>
      </c>
      <c r="B2" s="361"/>
      <c r="C2" s="367" t="s">
        <v>8</v>
      </c>
      <c r="D2" s="355"/>
      <c r="E2" s="355"/>
      <c r="F2" s="355"/>
      <c r="G2" s="35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6" t="s">
        <v>11</v>
      </c>
      <c r="B3" s="8" t="s">
        <v>12</v>
      </c>
      <c r="C3" s="8" t="s">
        <v>13</v>
      </c>
      <c r="D3" s="8" t="s">
        <v>14</v>
      </c>
      <c r="E3" s="9" t="s">
        <v>16</v>
      </c>
      <c r="F3" s="10" t="s">
        <v>17</v>
      </c>
      <c r="G3" s="11" t="s">
        <v>18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5" t="s">
        <v>19</v>
      </c>
      <c r="B4" s="16" t="s">
        <v>20</v>
      </c>
      <c r="C4" s="17" t="s">
        <v>21</v>
      </c>
      <c r="D4" s="18"/>
      <c r="E4" s="19"/>
      <c r="F4" s="294"/>
      <c r="G4" s="2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>
      <c r="A5" s="18">
        <v>1</v>
      </c>
      <c r="B5" s="30" t="s">
        <v>28</v>
      </c>
      <c r="C5" s="32" t="s">
        <v>30</v>
      </c>
      <c r="D5" s="33" t="s">
        <v>31</v>
      </c>
      <c r="E5" s="34">
        <v>14.56</v>
      </c>
      <c r="F5" s="295">
        <v>0</v>
      </c>
      <c r="G5" s="35">
        <f t="shared" ref="G5:G35" si="0">E5*F5</f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1" customHeight="1">
      <c r="A6" s="18">
        <v>2</v>
      </c>
      <c r="B6" s="30"/>
      <c r="C6" s="32" t="s">
        <v>35</v>
      </c>
      <c r="D6" s="33" t="s">
        <v>31</v>
      </c>
      <c r="E6" s="34">
        <v>27</v>
      </c>
      <c r="F6" s="295">
        <v>0</v>
      </c>
      <c r="G6" s="35">
        <f t="shared" si="0"/>
        <v>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>
      <c r="A7" s="18">
        <v>3</v>
      </c>
      <c r="B7" s="30" t="s">
        <v>38</v>
      </c>
      <c r="C7" s="32" t="s">
        <v>39</v>
      </c>
      <c r="D7" s="33" t="s">
        <v>31</v>
      </c>
      <c r="E7" s="34">
        <v>41.56</v>
      </c>
      <c r="F7" s="295">
        <v>0</v>
      </c>
      <c r="G7" s="35">
        <f t="shared" si="0"/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18">
        <v>4</v>
      </c>
      <c r="B8" s="30"/>
      <c r="C8" s="32" t="s">
        <v>42</v>
      </c>
      <c r="D8" s="33" t="s">
        <v>31</v>
      </c>
      <c r="E8" s="34">
        <v>20</v>
      </c>
      <c r="F8" s="295">
        <v>0</v>
      </c>
      <c r="G8" s="35">
        <f t="shared" si="0"/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18">
        <v>5</v>
      </c>
      <c r="B9" s="30" t="s">
        <v>45</v>
      </c>
      <c r="C9" s="32" t="s">
        <v>46</v>
      </c>
      <c r="D9" s="33" t="s">
        <v>31</v>
      </c>
      <c r="E9" s="34">
        <v>14.56</v>
      </c>
      <c r="F9" s="295">
        <v>0</v>
      </c>
      <c r="G9" s="35">
        <f t="shared" si="0"/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18">
        <v>6</v>
      </c>
      <c r="B10" s="30" t="s">
        <v>48</v>
      </c>
      <c r="C10" s="32" t="s">
        <v>49</v>
      </c>
      <c r="D10" s="33" t="s">
        <v>31</v>
      </c>
      <c r="E10" s="34">
        <v>7.28</v>
      </c>
      <c r="F10" s="295">
        <v>0</v>
      </c>
      <c r="G10" s="35">
        <f t="shared" si="0"/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18">
        <v>7</v>
      </c>
      <c r="B11" s="30" t="s">
        <v>50</v>
      </c>
      <c r="C11" s="32" t="s">
        <v>51</v>
      </c>
      <c r="D11" s="33" t="s">
        <v>31</v>
      </c>
      <c r="E11" s="34">
        <v>27.28</v>
      </c>
      <c r="F11" s="295">
        <v>0</v>
      </c>
      <c r="G11" s="35">
        <f t="shared" si="0"/>
        <v>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18">
        <v>8</v>
      </c>
      <c r="B12" s="30" t="s">
        <v>54</v>
      </c>
      <c r="C12" s="32" t="s">
        <v>55</v>
      </c>
      <c r="D12" s="33" t="s">
        <v>31</v>
      </c>
      <c r="E12" s="34">
        <v>27.28</v>
      </c>
      <c r="F12" s="295">
        <v>0</v>
      </c>
      <c r="G12" s="35">
        <f t="shared" si="0"/>
        <v>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18">
        <v>9</v>
      </c>
      <c r="B13" s="30" t="s">
        <v>20</v>
      </c>
      <c r="C13" s="32" t="s">
        <v>57</v>
      </c>
      <c r="D13" s="33" t="s">
        <v>58</v>
      </c>
      <c r="E13" s="34">
        <v>13.1</v>
      </c>
      <c r="F13" s="295">
        <v>0</v>
      </c>
      <c r="G13" s="35">
        <f t="shared" si="0"/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1.75" customHeight="1">
      <c r="A14" s="18">
        <v>10</v>
      </c>
      <c r="B14" s="30"/>
      <c r="C14" s="32" t="s">
        <v>60</v>
      </c>
      <c r="D14" s="33" t="s">
        <v>31</v>
      </c>
      <c r="E14" s="34">
        <v>40</v>
      </c>
      <c r="F14" s="295">
        <v>0</v>
      </c>
      <c r="G14" s="35">
        <f t="shared" si="0"/>
        <v>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1.75" customHeight="1">
      <c r="A15" s="18">
        <v>11</v>
      </c>
      <c r="B15" s="30"/>
      <c r="C15" s="32" t="s">
        <v>63</v>
      </c>
      <c r="D15" s="33" t="s">
        <v>65</v>
      </c>
      <c r="E15" s="34">
        <v>50</v>
      </c>
      <c r="F15" s="295">
        <v>0</v>
      </c>
      <c r="G15" s="35">
        <f t="shared" si="0"/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18">
        <v>12</v>
      </c>
      <c r="B16" s="30" t="s">
        <v>67</v>
      </c>
      <c r="C16" s="32" t="s">
        <v>68</v>
      </c>
      <c r="D16" s="33" t="s">
        <v>65</v>
      </c>
      <c r="E16" s="34">
        <v>130</v>
      </c>
      <c r="F16" s="295">
        <v>0</v>
      </c>
      <c r="G16" s="35">
        <f t="shared" si="0"/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18">
        <v>13</v>
      </c>
      <c r="B17" s="30" t="s">
        <v>70</v>
      </c>
      <c r="C17" s="32" t="s">
        <v>71</v>
      </c>
      <c r="D17" s="33" t="s">
        <v>65</v>
      </c>
      <c r="E17" s="34">
        <v>130</v>
      </c>
      <c r="F17" s="295">
        <v>0</v>
      </c>
      <c r="G17" s="35">
        <f t="shared" si="0"/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18">
        <v>14</v>
      </c>
      <c r="B18" s="30" t="s">
        <v>20</v>
      </c>
      <c r="C18" s="32" t="s">
        <v>73</v>
      </c>
      <c r="D18" s="33" t="s">
        <v>61</v>
      </c>
      <c r="E18" s="34">
        <v>40</v>
      </c>
      <c r="F18" s="295">
        <v>0</v>
      </c>
      <c r="G18" s="35">
        <f t="shared" si="0"/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18">
        <v>15</v>
      </c>
      <c r="B19" s="30" t="s">
        <v>75</v>
      </c>
      <c r="C19" s="32" t="s">
        <v>76</v>
      </c>
      <c r="D19" s="33" t="s">
        <v>77</v>
      </c>
      <c r="E19" s="34">
        <v>40</v>
      </c>
      <c r="F19" s="295">
        <v>0</v>
      </c>
      <c r="G19" s="35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18">
        <v>16</v>
      </c>
      <c r="B20" s="30" t="s">
        <v>79</v>
      </c>
      <c r="C20" s="32" t="s">
        <v>80</v>
      </c>
      <c r="D20" s="33" t="s">
        <v>31</v>
      </c>
      <c r="E20" s="34">
        <v>0.1</v>
      </c>
      <c r="F20" s="295">
        <v>0</v>
      </c>
      <c r="G20" s="35">
        <f t="shared" si="0"/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8">
        <v>17</v>
      </c>
      <c r="B21" s="30" t="s">
        <v>82</v>
      </c>
      <c r="C21" s="32" t="s">
        <v>84</v>
      </c>
      <c r="D21" s="33" t="s">
        <v>65</v>
      </c>
      <c r="E21" s="34">
        <v>130</v>
      </c>
      <c r="F21" s="295">
        <v>0</v>
      </c>
      <c r="G21" s="35">
        <f t="shared" si="0"/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18">
        <v>18</v>
      </c>
      <c r="B22" s="30" t="s">
        <v>20</v>
      </c>
      <c r="C22" s="32" t="s">
        <v>86</v>
      </c>
      <c r="D22" s="33" t="s">
        <v>65</v>
      </c>
      <c r="E22" s="34">
        <v>130</v>
      </c>
      <c r="F22" s="295">
        <v>0</v>
      </c>
      <c r="G22" s="35">
        <f t="shared" si="0"/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 customHeight="1">
      <c r="A23" s="18">
        <v>19</v>
      </c>
      <c r="B23" s="30" t="s">
        <v>20</v>
      </c>
      <c r="C23" s="32" t="s">
        <v>87</v>
      </c>
      <c r="D23" s="33" t="s">
        <v>61</v>
      </c>
      <c r="E23" s="34">
        <v>120</v>
      </c>
      <c r="F23" s="295">
        <v>0</v>
      </c>
      <c r="G23" s="35">
        <f t="shared" si="0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8">
        <v>20</v>
      </c>
      <c r="B24" s="30" t="s">
        <v>20</v>
      </c>
      <c r="C24" s="32" t="s">
        <v>88</v>
      </c>
      <c r="D24" s="33" t="s">
        <v>61</v>
      </c>
      <c r="E24" s="34">
        <v>40</v>
      </c>
      <c r="F24" s="295">
        <v>0</v>
      </c>
      <c r="G24" s="35">
        <f t="shared" si="0"/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18">
        <v>21</v>
      </c>
      <c r="B25" s="30" t="s">
        <v>20</v>
      </c>
      <c r="C25" s="32" t="s">
        <v>90</v>
      </c>
      <c r="D25" s="33" t="s">
        <v>31</v>
      </c>
      <c r="E25" s="34">
        <v>0.4</v>
      </c>
      <c r="F25" s="295">
        <v>0</v>
      </c>
      <c r="G25" s="35">
        <f t="shared" si="0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8">
        <v>22</v>
      </c>
      <c r="B26" s="30" t="s">
        <v>20</v>
      </c>
      <c r="C26" s="32" t="s">
        <v>91</v>
      </c>
      <c r="D26" s="33" t="s">
        <v>31</v>
      </c>
      <c r="E26" s="34">
        <v>0.4</v>
      </c>
      <c r="F26" s="295">
        <v>0</v>
      </c>
      <c r="G26" s="35">
        <f t="shared" si="0"/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>
      <c r="A27" s="18">
        <v>23</v>
      </c>
      <c r="B27" s="30" t="s">
        <v>20</v>
      </c>
      <c r="C27" s="32" t="s">
        <v>94</v>
      </c>
      <c r="D27" s="33" t="s">
        <v>95</v>
      </c>
      <c r="E27" s="34">
        <v>45</v>
      </c>
      <c r="F27" s="295">
        <v>0</v>
      </c>
      <c r="G27" s="35">
        <f t="shared" si="0"/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18">
        <v>24</v>
      </c>
      <c r="B28" s="30" t="s">
        <v>20</v>
      </c>
      <c r="C28" s="32" t="s">
        <v>96</v>
      </c>
      <c r="D28" s="33" t="s">
        <v>61</v>
      </c>
      <c r="E28" s="34">
        <v>8</v>
      </c>
      <c r="F28" s="295">
        <v>0</v>
      </c>
      <c r="G28" s="35">
        <f t="shared" si="0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18">
        <v>25</v>
      </c>
      <c r="B29" s="30" t="s">
        <v>20</v>
      </c>
      <c r="C29" s="32" t="s">
        <v>96</v>
      </c>
      <c r="D29" s="33" t="s">
        <v>61</v>
      </c>
      <c r="E29" s="34">
        <v>8</v>
      </c>
      <c r="F29" s="295">
        <v>0</v>
      </c>
      <c r="G29" s="35">
        <f t="shared" si="0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>
      <c r="A30" s="18">
        <v>26</v>
      </c>
      <c r="B30" s="30" t="s">
        <v>20</v>
      </c>
      <c r="C30" s="32" t="s">
        <v>99</v>
      </c>
      <c r="D30" s="33" t="s">
        <v>61</v>
      </c>
      <c r="E30" s="34">
        <v>4</v>
      </c>
      <c r="F30" s="295">
        <v>0</v>
      </c>
      <c r="G30" s="35">
        <f t="shared" si="0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18">
        <v>27</v>
      </c>
      <c r="B31" s="30" t="s">
        <v>20</v>
      </c>
      <c r="C31" s="32" t="s">
        <v>101</v>
      </c>
      <c r="D31" s="33" t="s">
        <v>61</v>
      </c>
      <c r="E31" s="34">
        <v>4</v>
      </c>
      <c r="F31" s="295">
        <v>0</v>
      </c>
      <c r="G31" s="35">
        <f t="shared" si="0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>
      <c r="A32" s="18">
        <v>28</v>
      </c>
      <c r="B32" s="30" t="s">
        <v>20</v>
      </c>
      <c r="C32" s="32" t="s">
        <v>103</v>
      </c>
      <c r="D32" s="33" t="s">
        <v>61</v>
      </c>
      <c r="E32" s="34">
        <v>4</v>
      </c>
      <c r="F32" s="295">
        <v>0</v>
      </c>
      <c r="G32" s="35">
        <f t="shared" si="0"/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>
      <c r="A33" s="18">
        <v>29</v>
      </c>
      <c r="B33" s="30" t="s">
        <v>20</v>
      </c>
      <c r="C33" s="32" t="s">
        <v>105</v>
      </c>
      <c r="D33" s="33" t="s">
        <v>61</v>
      </c>
      <c r="E33" s="34">
        <v>4</v>
      </c>
      <c r="F33" s="295">
        <v>0</v>
      </c>
      <c r="G33" s="35">
        <f t="shared" si="0"/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18">
        <v>30</v>
      </c>
      <c r="B34" s="30" t="s">
        <v>20</v>
      </c>
      <c r="C34" s="32" t="s">
        <v>107</v>
      </c>
      <c r="D34" s="33" t="s">
        <v>61</v>
      </c>
      <c r="E34" s="34">
        <v>4</v>
      </c>
      <c r="F34" s="295">
        <v>0</v>
      </c>
      <c r="G34" s="35">
        <f t="shared" si="0"/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18">
        <v>31</v>
      </c>
      <c r="B35" s="30" t="s">
        <v>20</v>
      </c>
      <c r="C35" s="32" t="s">
        <v>107</v>
      </c>
      <c r="D35" s="33" t="s">
        <v>61</v>
      </c>
      <c r="E35" s="34">
        <v>4</v>
      </c>
      <c r="F35" s="295">
        <v>0</v>
      </c>
      <c r="G35" s="35">
        <f t="shared" si="0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86"/>
      <c r="B36" s="87" t="s">
        <v>110</v>
      </c>
      <c r="C36" s="88" t="str">
        <f>CONCATENATE(B4," ",C4)</f>
        <v>1 Zemní práce</v>
      </c>
      <c r="D36" s="86"/>
      <c r="E36" s="89"/>
      <c r="F36" s="296"/>
      <c r="G36" s="90">
        <f>SUM(G5:G35)</f>
        <v>0</v>
      </c>
      <c r="H36" s="12"/>
      <c r="I36" s="9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15" t="s">
        <v>19</v>
      </c>
      <c r="B37" s="16" t="s">
        <v>114</v>
      </c>
      <c r="C37" s="17" t="s">
        <v>116</v>
      </c>
      <c r="D37" s="18"/>
      <c r="E37" s="19"/>
      <c r="F37" s="294"/>
      <c r="G37" s="2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0.75" customHeight="1">
      <c r="A38" s="18">
        <v>32</v>
      </c>
      <c r="B38" s="30" t="s">
        <v>118</v>
      </c>
      <c r="C38" s="32" t="s">
        <v>119</v>
      </c>
      <c r="D38" s="33" t="s">
        <v>95</v>
      </c>
      <c r="E38" s="34">
        <v>29.12</v>
      </c>
      <c r="F38" s="295">
        <v>0</v>
      </c>
      <c r="G38" s="35">
        <f t="shared" ref="G38:G44" si="1">E38*F38</f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41.25" customHeight="1">
      <c r="A39" s="18" t="s">
        <v>122</v>
      </c>
      <c r="B39" s="30"/>
      <c r="C39" s="32" t="s">
        <v>123</v>
      </c>
      <c r="D39" s="33" t="s">
        <v>61</v>
      </c>
      <c r="E39" s="34">
        <v>6</v>
      </c>
      <c r="F39" s="295">
        <v>0</v>
      </c>
      <c r="G39" s="35">
        <f t="shared" si="1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8">
        <v>33</v>
      </c>
      <c r="B40" s="30" t="s">
        <v>20</v>
      </c>
      <c r="C40" s="32" t="s">
        <v>124</v>
      </c>
      <c r="D40" s="33" t="s">
        <v>31</v>
      </c>
      <c r="E40" s="34">
        <v>7.28</v>
      </c>
      <c r="F40" s="295">
        <v>0</v>
      </c>
      <c r="G40" s="35">
        <f t="shared" si="1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18">
        <v>34</v>
      </c>
      <c r="B41" s="30" t="s">
        <v>20</v>
      </c>
      <c r="C41" s="32" t="s">
        <v>125</v>
      </c>
      <c r="D41" s="33" t="s">
        <v>65</v>
      </c>
      <c r="E41" s="34">
        <v>34.799999999999997</v>
      </c>
      <c r="F41" s="295">
        <v>0</v>
      </c>
      <c r="G41" s="35">
        <f t="shared" si="1"/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18">
        <v>35</v>
      </c>
      <c r="B42" s="30" t="s">
        <v>20</v>
      </c>
      <c r="C42" s="32" t="s">
        <v>127</v>
      </c>
      <c r="D42" s="33" t="s">
        <v>61</v>
      </c>
      <c r="E42" s="34">
        <v>6</v>
      </c>
      <c r="F42" s="295">
        <v>0</v>
      </c>
      <c r="G42" s="35">
        <f t="shared" si="1"/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8">
        <v>36</v>
      </c>
      <c r="B43" s="30" t="s">
        <v>20</v>
      </c>
      <c r="C43" s="32" t="s">
        <v>128</v>
      </c>
      <c r="D43" s="33" t="s">
        <v>61</v>
      </c>
      <c r="E43" s="34">
        <v>1</v>
      </c>
      <c r="F43" s="295">
        <v>0</v>
      </c>
      <c r="G43" s="35">
        <f t="shared" si="1"/>
        <v>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18">
        <v>37</v>
      </c>
      <c r="B44" s="30" t="s">
        <v>20</v>
      </c>
      <c r="C44" s="32" t="s">
        <v>131</v>
      </c>
      <c r="D44" s="33" t="s">
        <v>61</v>
      </c>
      <c r="E44" s="34">
        <v>1</v>
      </c>
      <c r="F44" s="295">
        <v>0</v>
      </c>
      <c r="G44" s="35">
        <f t="shared" si="1"/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86"/>
      <c r="B45" s="87" t="s">
        <v>110</v>
      </c>
      <c r="C45" s="88" t="str">
        <f>CONCATENATE(B37," ",C37)</f>
        <v>2 Základy,zvláštní zakládání</v>
      </c>
      <c r="D45" s="86"/>
      <c r="E45" s="89"/>
      <c r="F45" s="296"/>
      <c r="G45" s="90">
        <f>SUM(G38:G44)</f>
        <v>0</v>
      </c>
      <c r="H45" s="12"/>
      <c r="I45" s="9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5" t="s">
        <v>19</v>
      </c>
      <c r="B46" s="16" t="s">
        <v>135</v>
      </c>
      <c r="C46" s="17" t="s">
        <v>136</v>
      </c>
      <c r="D46" s="18"/>
      <c r="E46" s="19"/>
      <c r="F46" s="294"/>
      <c r="G46" s="26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18">
        <v>38</v>
      </c>
      <c r="B47" s="30" t="s">
        <v>139</v>
      </c>
      <c r="C47" s="32" t="s">
        <v>140</v>
      </c>
      <c r="D47" s="33" t="s">
        <v>31</v>
      </c>
      <c r="E47" s="34">
        <v>2.68</v>
      </c>
      <c r="F47" s="295">
        <v>0</v>
      </c>
      <c r="G47" s="35">
        <f t="shared" ref="G47:G51" si="2">E47*F47</f>
        <v>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>
      <c r="A48" s="18">
        <v>39</v>
      </c>
      <c r="B48" s="30" t="s">
        <v>141</v>
      </c>
      <c r="C48" s="32" t="s">
        <v>142</v>
      </c>
      <c r="D48" s="33" t="s">
        <v>58</v>
      </c>
      <c r="E48" s="34">
        <v>0.25</v>
      </c>
      <c r="F48" s="295">
        <v>0</v>
      </c>
      <c r="G48" s="35">
        <f t="shared" si="2"/>
        <v>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18">
        <v>40</v>
      </c>
      <c r="B49" s="30" t="s">
        <v>145</v>
      </c>
      <c r="C49" s="32" t="s">
        <v>146</v>
      </c>
      <c r="D49" s="33" t="s">
        <v>147</v>
      </c>
      <c r="E49" s="34">
        <v>0.15</v>
      </c>
      <c r="F49" s="295">
        <v>0</v>
      </c>
      <c r="G49" s="35">
        <f t="shared" si="2"/>
        <v>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8">
        <v>41</v>
      </c>
      <c r="B50" s="30" t="s">
        <v>149</v>
      </c>
      <c r="C50" s="32" t="s">
        <v>150</v>
      </c>
      <c r="D50" s="33" t="s">
        <v>147</v>
      </c>
      <c r="E50" s="34">
        <v>0.1</v>
      </c>
      <c r="F50" s="295">
        <v>0</v>
      </c>
      <c r="G50" s="35">
        <f t="shared" si="2"/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51" customHeight="1">
      <c r="A51" s="18">
        <v>42</v>
      </c>
      <c r="B51" s="30" t="s">
        <v>20</v>
      </c>
      <c r="C51" s="32" t="s">
        <v>151</v>
      </c>
      <c r="D51" s="33" t="s">
        <v>83</v>
      </c>
      <c r="E51" s="34">
        <v>1</v>
      </c>
      <c r="F51" s="295">
        <v>0</v>
      </c>
      <c r="G51" s="35">
        <f t="shared" si="2"/>
        <v>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86"/>
      <c r="B52" s="87" t="s">
        <v>110</v>
      </c>
      <c r="C52" s="88" t="str">
        <f>CONCATENATE(B46," ",C46)</f>
        <v>3 Svislé a kompletní konstrukce</v>
      </c>
      <c r="D52" s="86"/>
      <c r="E52" s="89"/>
      <c r="F52" s="296"/>
      <c r="G52" s="90">
        <f>SUM(G47:G51)</f>
        <v>0</v>
      </c>
      <c r="H52" s="12"/>
      <c r="I52" s="9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5" t="s">
        <v>19</v>
      </c>
      <c r="B53" s="16" t="s">
        <v>156</v>
      </c>
      <c r="C53" s="17" t="s">
        <v>157</v>
      </c>
      <c r="D53" s="18"/>
      <c r="E53" s="19"/>
      <c r="F53" s="294"/>
      <c r="G53" s="26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18">
        <v>43</v>
      </c>
      <c r="B54" s="30" t="s">
        <v>159</v>
      </c>
      <c r="C54" s="32" t="s">
        <v>160</v>
      </c>
      <c r="D54" s="33" t="s">
        <v>31</v>
      </c>
      <c r="E54" s="34">
        <v>6.72</v>
      </c>
      <c r="F54" s="295">
        <v>0</v>
      </c>
      <c r="G54" s="35">
        <f t="shared" ref="G54:G64" si="3">E54*F54</f>
        <v>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18">
        <v>44</v>
      </c>
      <c r="B55" s="30" t="s">
        <v>165</v>
      </c>
      <c r="C55" s="32" t="s">
        <v>166</v>
      </c>
      <c r="D55" s="33" t="s">
        <v>65</v>
      </c>
      <c r="E55" s="34">
        <v>38.479999999999997</v>
      </c>
      <c r="F55" s="295">
        <v>0</v>
      </c>
      <c r="G55" s="35">
        <f t="shared" si="3"/>
        <v>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18">
        <v>45</v>
      </c>
      <c r="B56" s="30" t="s">
        <v>169</v>
      </c>
      <c r="C56" s="32" t="s">
        <v>171</v>
      </c>
      <c r="D56" s="33" t="s">
        <v>65</v>
      </c>
      <c r="E56" s="34">
        <v>38.479999999999997</v>
      </c>
      <c r="F56" s="295">
        <v>0</v>
      </c>
      <c r="G56" s="35">
        <f t="shared" si="3"/>
        <v>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18">
        <v>46</v>
      </c>
      <c r="B57" s="30" t="s">
        <v>174</v>
      </c>
      <c r="C57" s="32" t="s">
        <v>175</v>
      </c>
      <c r="D57" s="33" t="s">
        <v>65</v>
      </c>
      <c r="E57" s="34">
        <v>38.479999999999997</v>
      </c>
      <c r="F57" s="295">
        <v>0</v>
      </c>
      <c r="G57" s="35">
        <f t="shared" si="3"/>
        <v>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18">
        <v>47</v>
      </c>
      <c r="B58" s="30" t="s">
        <v>176</v>
      </c>
      <c r="C58" s="32" t="s">
        <v>177</v>
      </c>
      <c r="D58" s="33" t="s">
        <v>65</v>
      </c>
      <c r="E58" s="34">
        <v>38.479999999999997</v>
      </c>
      <c r="F58" s="295">
        <v>0</v>
      </c>
      <c r="G58" s="35">
        <f t="shared" si="3"/>
        <v>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18">
        <v>48</v>
      </c>
      <c r="B59" s="30" t="s">
        <v>179</v>
      </c>
      <c r="C59" s="32" t="s">
        <v>180</v>
      </c>
      <c r="D59" s="33" t="s">
        <v>58</v>
      </c>
      <c r="E59" s="34">
        <v>0.82599999999999996</v>
      </c>
      <c r="F59" s="295">
        <v>0</v>
      </c>
      <c r="G59" s="35">
        <f t="shared" si="3"/>
        <v>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18">
        <v>49</v>
      </c>
      <c r="B60" s="30" t="s">
        <v>20</v>
      </c>
      <c r="C60" s="32" t="s">
        <v>183</v>
      </c>
      <c r="D60" s="33" t="s">
        <v>31</v>
      </c>
      <c r="E60" s="34">
        <v>0.25</v>
      </c>
      <c r="F60" s="295">
        <v>0</v>
      </c>
      <c r="G60" s="35">
        <f t="shared" si="3"/>
        <v>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18">
        <v>50</v>
      </c>
      <c r="B61" s="30" t="s">
        <v>20</v>
      </c>
      <c r="C61" s="32" t="s">
        <v>186</v>
      </c>
      <c r="D61" s="33" t="s">
        <v>95</v>
      </c>
      <c r="E61" s="34">
        <v>8.65</v>
      </c>
      <c r="F61" s="295">
        <v>0</v>
      </c>
      <c r="G61" s="35">
        <f t="shared" si="3"/>
        <v>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18">
        <v>51</v>
      </c>
      <c r="B62" s="30" t="s">
        <v>189</v>
      </c>
      <c r="C62" s="32" t="s">
        <v>190</v>
      </c>
      <c r="D62" s="33" t="s">
        <v>31</v>
      </c>
      <c r="E62" s="34">
        <v>0.57999999999999996</v>
      </c>
      <c r="F62" s="295">
        <v>0</v>
      </c>
      <c r="G62" s="35">
        <f t="shared" si="3"/>
        <v>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>
      <c r="A63" s="18">
        <v>52</v>
      </c>
      <c r="B63" s="30"/>
      <c r="C63" s="32" t="s">
        <v>193</v>
      </c>
      <c r="D63" s="33" t="s">
        <v>31</v>
      </c>
      <c r="E63" s="34">
        <v>5</v>
      </c>
      <c r="F63" s="295">
        <v>0</v>
      </c>
      <c r="G63" s="35">
        <f t="shared" si="3"/>
        <v>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>
      <c r="A64" s="18">
        <v>53</v>
      </c>
      <c r="B64" s="30"/>
      <c r="C64" s="32" t="s">
        <v>196</v>
      </c>
      <c r="D64" s="33" t="s">
        <v>95</v>
      </c>
      <c r="E64" s="34">
        <v>28</v>
      </c>
      <c r="F64" s="295">
        <v>0</v>
      </c>
      <c r="G64" s="35">
        <f t="shared" si="3"/>
        <v>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86"/>
      <c r="B65" s="87" t="s">
        <v>110</v>
      </c>
      <c r="C65" s="88" t="str">
        <f>CONCATENATE(B53," ",C53)</f>
        <v>4 Vodorovné konstrukce</v>
      </c>
      <c r="D65" s="86"/>
      <c r="E65" s="89"/>
      <c r="F65" s="296"/>
      <c r="G65" s="90">
        <f>SUM(G54:G64)</f>
        <v>0</v>
      </c>
      <c r="H65" s="12"/>
      <c r="I65" s="9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15" t="s">
        <v>19</v>
      </c>
      <c r="B66" s="16" t="s">
        <v>200</v>
      </c>
      <c r="C66" s="17" t="s">
        <v>201</v>
      </c>
      <c r="D66" s="18"/>
      <c r="E66" s="19"/>
      <c r="F66" s="294"/>
      <c r="G66" s="26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18">
        <v>54</v>
      </c>
      <c r="B67" s="30" t="s">
        <v>203</v>
      </c>
      <c r="C67" s="32" t="s">
        <v>205</v>
      </c>
      <c r="D67" s="33" t="s">
        <v>65</v>
      </c>
      <c r="E67" s="34">
        <v>50.54</v>
      </c>
      <c r="F67" s="295">
        <v>0</v>
      </c>
      <c r="G67" s="35">
        <f t="shared" ref="G67:G70" si="4">E67*F67</f>
        <v>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18">
        <v>55</v>
      </c>
      <c r="B68" s="30" t="s">
        <v>20</v>
      </c>
      <c r="C68" s="32" t="s">
        <v>208</v>
      </c>
      <c r="D68" s="33" t="s">
        <v>65</v>
      </c>
      <c r="E68" s="34">
        <v>50.54</v>
      </c>
      <c r="F68" s="295">
        <v>0</v>
      </c>
      <c r="G68" s="35">
        <f t="shared" si="4"/>
        <v>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18">
        <v>56</v>
      </c>
      <c r="B69" s="30" t="s">
        <v>20</v>
      </c>
      <c r="C69" s="32" t="s">
        <v>210</v>
      </c>
      <c r="D69" s="33" t="s">
        <v>31</v>
      </c>
      <c r="E69" s="34">
        <v>5.55</v>
      </c>
      <c r="F69" s="295">
        <v>0</v>
      </c>
      <c r="G69" s="35">
        <f t="shared" si="4"/>
        <v>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18">
        <v>57</v>
      </c>
      <c r="B70" s="30" t="s">
        <v>20</v>
      </c>
      <c r="C70" s="32" t="s">
        <v>211</v>
      </c>
      <c r="D70" s="33" t="s">
        <v>83</v>
      </c>
      <c r="E70" s="34">
        <v>1</v>
      </c>
      <c r="F70" s="295">
        <v>0</v>
      </c>
      <c r="G70" s="35">
        <f t="shared" si="4"/>
        <v>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86"/>
      <c r="B71" s="87" t="s">
        <v>110</v>
      </c>
      <c r="C71" s="88" t="str">
        <f>CONCATENATE(B66," ",C66)</f>
        <v>5 Komunikace</v>
      </c>
      <c r="D71" s="86"/>
      <c r="E71" s="89"/>
      <c r="F71" s="296"/>
      <c r="G71" s="90">
        <f>SUM(G67:G70)</f>
        <v>0</v>
      </c>
      <c r="H71" s="12"/>
      <c r="I71" s="9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15" t="s">
        <v>19</v>
      </c>
      <c r="B72" s="16" t="s">
        <v>214</v>
      </c>
      <c r="C72" s="17" t="s">
        <v>215</v>
      </c>
      <c r="D72" s="18"/>
      <c r="E72" s="19"/>
      <c r="F72" s="294"/>
      <c r="G72" s="26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>
      <c r="A73" s="18">
        <v>58</v>
      </c>
      <c r="B73" s="30" t="s">
        <v>217</v>
      </c>
      <c r="C73" s="32" t="s">
        <v>218</v>
      </c>
      <c r="D73" s="33" t="s">
        <v>65</v>
      </c>
      <c r="E73" s="34">
        <v>33.11</v>
      </c>
      <c r="F73" s="295">
        <v>0</v>
      </c>
      <c r="G73" s="35">
        <f t="shared" ref="G73:G75" si="5">E73*F73</f>
        <v>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1" customHeight="1">
      <c r="A74" s="18">
        <v>59</v>
      </c>
      <c r="B74" s="30" t="s">
        <v>219</v>
      </c>
      <c r="C74" s="32" t="s">
        <v>220</v>
      </c>
      <c r="D74" s="33" t="s">
        <v>65</v>
      </c>
      <c r="E74" s="34">
        <v>20</v>
      </c>
      <c r="F74" s="295">
        <v>0</v>
      </c>
      <c r="G74" s="35">
        <f t="shared" si="5"/>
        <v>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18">
        <v>60</v>
      </c>
      <c r="B75" s="30" t="s">
        <v>222</v>
      </c>
      <c r="C75" s="32" t="s">
        <v>223</v>
      </c>
      <c r="D75" s="33" t="s">
        <v>65</v>
      </c>
      <c r="E75" s="34">
        <v>30</v>
      </c>
      <c r="F75" s="295">
        <v>0</v>
      </c>
      <c r="G75" s="35">
        <f t="shared" si="5"/>
        <v>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86"/>
      <c r="B76" s="87" t="s">
        <v>110</v>
      </c>
      <c r="C76" s="88" t="str">
        <f>CONCATENATE(B72," ",C72)</f>
        <v>61 Upravy povrchů vnitřní</v>
      </c>
      <c r="D76" s="86"/>
      <c r="E76" s="89"/>
      <c r="F76" s="296"/>
      <c r="G76" s="90">
        <f>SUM(G73:G75)</f>
        <v>0</v>
      </c>
      <c r="H76" s="12"/>
      <c r="I76" s="91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15" t="s">
        <v>19</v>
      </c>
      <c r="B77" s="16" t="s">
        <v>225</v>
      </c>
      <c r="C77" s="17" t="s">
        <v>226</v>
      </c>
      <c r="D77" s="18"/>
      <c r="E77" s="19"/>
      <c r="F77" s="294"/>
      <c r="G77" s="26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18">
        <v>61</v>
      </c>
      <c r="B78" s="30" t="s">
        <v>227</v>
      </c>
      <c r="C78" s="32" t="s">
        <v>228</v>
      </c>
      <c r="D78" s="33" t="s">
        <v>65</v>
      </c>
      <c r="E78" s="34">
        <v>104.8</v>
      </c>
      <c r="F78" s="295">
        <v>0</v>
      </c>
      <c r="G78" s="35">
        <f t="shared" ref="G78:G87" si="6">E78*F78</f>
        <v>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18">
        <v>62</v>
      </c>
      <c r="B79" s="30" t="s">
        <v>20</v>
      </c>
      <c r="C79" s="32" t="s">
        <v>230</v>
      </c>
      <c r="D79" s="33" t="s">
        <v>65</v>
      </c>
      <c r="E79" s="34">
        <v>104.8</v>
      </c>
      <c r="F79" s="295">
        <v>0</v>
      </c>
      <c r="G79" s="35">
        <f t="shared" si="6"/>
        <v>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18">
        <v>63</v>
      </c>
      <c r="B80" s="30" t="s">
        <v>231</v>
      </c>
      <c r="C80" s="32" t="s">
        <v>232</v>
      </c>
      <c r="D80" s="33" t="s">
        <v>65</v>
      </c>
      <c r="E80" s="34">
        <v>104.8</v>
      </c>
      <c r="F80" s="295">
        <v>0</v>
      </c>
      <c r="G80" s="35">
        <f t="shared" si="6"/>
        <v>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18">
        <v>64</v>
      </c>
      <c r="B81" s="30" t="s">
        <v>20</v>
      </c>
      <c r="C81" s="32" t="s">
        <v>234</v>
      </c>
      <c r="D81" s="33" t="s">
        <v>65</v>
      </c>
      <c r="E81" s="34">
        <v>104.8</v>
      </c>
      <c r="F81" s="295">
        <v>0</v>
      </c>
      <c r="G81" s="35">
        <f t="shared" si="6"/>
        <v>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18">
        <v>65</v>
      </c>
      <c r="B82" s="30" t="s">
        <v>20</v>
      </c>
      <c r="C82" s="32" t="s">
        <v>235</v>
      </c>
      <c r="D82" s="33" t="s">
        <v>65</v>
      </c>
      <c r="E82" s="34">
        <v>104.8</v>
      </c>
      <c r="F82" s="295">
        <v>0</v>
      </c>
      <c r="G82" s="35">
        <f t="shared" si="6"/>
        <v>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18">
        <v>66</v>
      </c>
      <c r="B83" s="30" t="s">
        <v>20</v>
      </c>
      <c r="C83" s="32" t="s">
        <v>238</v>
      </c>
      <c r="D83" s="33" t="s">
        <v>65</v>
      </c>
      <c r="E83" s="34">
        <v>11.6</v>
      </c>
      <c r="F83" s="295">
        <v>0</v>
      </c>
      <c r="G83" s="35">
        <f t="shared" si="6"/>
        <v>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18">
        <v>67</v>
      </c>
      <c r="B84" s="30" t="s">
        <v>20</v>
      </c>
      <c r="C84" s="32" t="s">
        <v>240</v>
      </c>
      <c r="D84" s="33" t="s">
        <v>65</v>
      </c>
      <c r="E84" s="34">
        <v>11.6</v>
      </c>
      <c r="F84" s="295">
        <v>0</v>
      </c>
      <c r="G84" s="35">
        <f t="shared" si="6"/>
        <v>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18">
        <v>68</v>
      </c>
      <c r="B85" s="30" t="s">
        <v>20</v>
      </c>
      <c r="C85" s="32" t="s">
        <v>241</v>
      </c>
      <c r="D85" s="33" t="s">
        <v>65</v>
      </c>
      <c r="E85" s="34">
        <v>29.12</v>
      </c>
      <c r="F85" s="295">
        <v>0</v>
      </c>
      <c r="G85" s="35">
        <f t="shared" si="6"/>
        <v>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18">
        <v>69</v>
      </c>
      <c r="B86" s="30" t="s">
        <v>20</v>
      </c>
      <c r="C86" s="32" t="s">
        <v>243</v>
      </c>
      <c r="D86" s="33" t="s">
        <v>65</v>
      </c>
      <c r="E86" s="34">
        <v>29.12</v>
      </c>
      <c r="F86" s="295">
        <v>0</v>
      </c>
      <c r="G86" s="35">
        <f t="shared" si="6"/>
        <v>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18">
        <v>70</v>
      </c>
      <c r="B87" s="30" t="s">
        <v>20</v>
      </c>
      <c r="C87" s="32" t="s">
        <v>244</v>
      </c>
      <c r="D87" s="33" t="s">
        <v>65</v>
      </c>
      <c r="E87" s="34">
        <v>29.12</v>
      </c>
      <c r="F87" s="295">
        <v>0</v>
      </c>
      <c r="G87" s="35">
        <f t="shared" si="6"/>
        <v>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86"/>
      <c r="B88" s="87" t="s">
        <v>110</v>
      </c>
      <c r="C88" s="88" t="str">
        <f>CONCATENATE(B77," ",C77)</f>
        <v>62 Upravy povrchů vnější</v>
      </c>
      <c r="D88" s="86"/>
      <c r="E88" s="89"/>
      <c r="F88" s="296"/>
      <c r="G88" s="90">
        <f>SUM(G78:G87)</f>
        <v>0</v>
      </c>
      <c r="H88" s="12"/>
      <c r="I88" s="9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5" t="s">
        <v>19</v>
      </c>
      <c r="B89" s="16" t="s">
        <v>246</v>
      </c>
      <c r="C89" s="17" t="s">
        <v>247</v>
      </c>
      <c r="D89" s="18"/>
      <c r="E89" s="19"/>
      <c r="F89" s="294"/>
      <c r="G89" s="26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8">
        <v>71</v>
      </c>
      <c r="B90" s="30" t="s">
        <v>249</v>
      </c>
      <c r="C90" s="32" t="s">
        <v>250</v>
      </c>
      <c r="D90" s="33" t="s">
        <v>31</v>
      </c>
      <c r="E90" s="34">
        <v>1.65</v>
      </c>
      <c r="F90" s="295">
        <v>0</v>
      </c>
      <c r="G90" s="35">
        <f t="shared" ref="G90:G100" si="7">E90*F90</f>
        <v>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8">
        <v>72</v>
      </c>
      <c r="B91" s="30" t="s">
        <v>251</v>
      </c>
      <c r="C91" s="32" t="s">
        <v>252</v>
      </c>
      <c r="D91" s="33" t="s">
        <v>31</v>
      </c>
      <c r="E91" s="34">
        <v>6.62</v>
      </c>
      <c r="F91" s="295">
        <v>0</v>
      </c>
      <c r="G91" s="35">
        <f t="shared" si="7"/>
        <v>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1" customHeight="1">
      <c r="A92" s="18">
        <v>73</v>
      </c>
      <c r="B92" s="30" t="s">
        <v>254</v>
      </c>
      <c r="C92" s="32" t="s">
        <v>255</v>
      </c>
      <c r="D92" s="33" t="s">
        <v>58</v>
      </c>
      <c r="E92" s="34">
        <v>0.16500000000000001</v>
      </c>
      <c r="F92" s="295">
        <v>0</v>
      </c>
      <c r="G92" s="35">
        <f t="shared" si="7"/>
        <v>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8">
        <v>74</v>
      </c>
      <c r="B93" s="30" t="s">
        <v>20</v>
      </c>
      <c r="C93" s="32" t="s">
        <v>256</v>
      </c>
      <c r="D93" s="33" t="s">
        <v>65</v>
      </c>
      <c r="E93" s="34">
        <v>33.11</v>
      </c>
      <c r="F93" s="295">
        <v>0</v>
      </c>
      <c r="G93" s="35">
        <f t="shared" si="7"/>
        <v>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8">
        <v>75</v>
      </c>
      <c r="B94" s="30" t="s">
        <v>258</v>
      </c>
      <c r="C94" s="32" t="s">
        <v>259</v>
      </c>
      <c r="D94" s="33" t="s">
        <v>31</v>
      </c>
      <c r="E94" s="34">
        <v>2.11</v>
      </c>
      <c r="F94" s="295">
        <v>0</v>
      </c>
      <c r="G94" s="35">
        <f t="shared" si="7"/>
        <v>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8">
        <v>76</v>
      </c>
      <c r="B95" s="30" t="s">
        <v>260</v>
      </c>
      <c r="C95" s="32" t="s">
        <v>261</v>
      </c>
      <c r="D95" s="33" t="s">
        <v>31</v>
      </c>
      <c r="E95" s="34">
        <v>13.06</v>
      </c>
      <c r="F95" s="295">
        <v>0</v>
      </c>
      <c r="G95" s="35">
        <f t="shared" si="7"/>
        <v>0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8">
        <v>77</v>
      </c>
      <c r="B96" s="30" t="s">
        <v>20</v>
      </c>
      <c r="C96" s="32" t="s">
        <v>262</v>
      </c>
      <c r="D96" s="33" t="s">
        <v>65</v>
      </c>
      <c r="E96" s="34">
        <v>87.12</v>
      </c>
      <c r="F96" s="295">
        <v>0</v>
      </c>
      <c r="G96" s="35">
        <f t="shared" si="7"/>
        <v>0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8">
        <v>78</v>
      </c>
      <c r="B97" s="30" t="s">
        <v>258</v>
      </c>
      <c r="C97" s="32" t="s">
        <v>263</v>
      </c>
      <c r="D97" s="33" t="s">
        <v>31</v>
      </c>
      <c r="E97" s="34">
        <v>6.09</v>
      </c>
      <c r="F97" s="295">
        <v>0</v>
      </c>
      <c r="G97" s="35">
        <f t="shared" si="7"/>
        <v>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21" customHeight="1">
      <c r="A98" s="18">
        <v>79</v>
      </c>
      <c r="B98" s="30" t="s">
        <v>254</v>
      </c>
      <c r="C98" s="32" t="s">
        <v>255</v>
      </c>
      <c r="D98" s="33" t="s">
        <v>58</v>
      </c>
      <c r="E98" s="34">
        <v>0.43</v>
      </c>
      <c r="F98" s="295">
        <v>0</v>
      </c>
      <c r="G98" s="35">
        <f t="shared" si="7"/>
        <v>0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21" customHeight="1">
      <c r="A99" s="18">
        <v>80</v>
      </c>
      <c r="B99" s="30" t="s">
        <v>20</v>
      </c>
      <c r="C99" s="32" t="s">
        <v>264</v>
      </c>
      <c r="D99" s="33" t="s">
        <v>265</v>
      </c>
      <c r="E99" s="34">
        <v>1</v>
      </c>
      <c r="F99" s="295">
        <v>0</v>
      </c>
      <c r="G99" s="35">
        <f t="shared" si="7"/>
        <v>0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1" customHeight="1">
      <c r="A100" s="18">
        <v>81</v>
      </c>
      <c r="B100" s="30" t="s">
        <v>20</v>
      </c>
      <c r="C100" s="32" t="s">
        <v>266</v>
      </c>
      <c r="D100" s="33" t="s">
        <v>65</v>
      </c>
      <c r="E100" s="34">
        <v>87.2</v>
      </c>
      <c r="F100" s="295">
        <v>0</v>
      </c>
      <c r="G100" s="35">
        <f t="shared" si="7"/>
        <v>0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86"/>
      <c r="B101" s="87" t="s">
        <v>110</v>
      </c>
      <c r="C101" s="88" t="str">
        <f>CONCATENATE(B89," ",C89)</f>
        <v>63 Podlahy a podlahové konstrukce</v>
      </c>
      <c r="D101" s="86"/>
      <c r="E101" s="89"/>
      <c r="F101" s="296"/>
      <c r="G101" s="90">
        <f>SUM(G90:G100)</f>
        <v>0</v>
      </c>
      <c r="H101" s="12"/>
      <c r="I101" s="9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5" t="s">
        <v>19</v>
      </c>
      <c r="B102" s="16" t="s">
        <v>267</v>
      </c>
      <c r="C102" s="17" t="s">
        <v>268</v>
      </c>
      <c r="D102" s="18"/>
      <c r="E102" s="19"/>
      <c r="F102" s="294"/>
      <c r="G102" s="26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8">
        <v>82</v>
      </c>
      <c r="B103" s="30" t="s">
        <v>269</v>
      </c>
      <c r="C103" s="32" t="s">
        <v>270</v>
      </c>
      <c r="D103" s="33" t="s">
        <v>61</v>
      </c>
      <c r="E103" s="34">
        <v>1</v>
      </c>
      <c r="F103" s="295">
        <v>0</v>
      </c>
      <c r="G103" s="35">
        <f t="shared" ref="G103:G112" si="8">E103*F103</f>
        <v>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8">
        <v>83</v>
      </c>
      <c r="B104" s="30" t="s">
        <v>271</v>
      </c>
      <c r="C104" s="32" t="s">
        <v>272</v>
      </c>
      <c r="D104" s="33" t="s">
        <v>61</v>
      </c>
      <c r="E104" s="34">
        <v>1</v>
      </c>
      <c r="F104" s="295">
        <v>0</v>
      </c>
      <c r="G104" s="35">
        <f t="shared" si="8"/>
        <v>0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8">
        <v>84</v>
      </c>
      <c r="B105" s="30" t="s">
        <v>20</v>
      </c>
      <c r="C105" s="32" t="s">
        <v>273</v>
      </c>
      <c r="D105" s="33" t="s">
        <v>61</v>
      </c>
      <c r="E105" s="34">
        <v>1</v>
      </c>
      <c r="F105" s="295">
        <v>0</v>
      </c>
      <c r="G105" s="35">
        <f t="shared" si="8"/>
        <v>0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8">
        <v>85</v>
      </c>
      <c r="B106" s="30" t="s">
        <v>20</v>
      </c>
      <c r="C106" s="32" t="s">
        <v>274</v>
      </c>
      <c r="D106" s="33" t="s">
        <v>61</v>
      </c>
      <c r="E106" s="34">
        <v>1</v>
      </c>
      <c r="F106" s="295">
        <v>0</v>
      </c>
      <c r="G106" s="35">
        <f t="shared" si="8"/>
        <v>0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8">
        <v>86</v>
      </c>
      <c r="B107" s="30" t="s">
        <v>20</v>
      </c>
      <c r="C107" s="32" t="s">
        <v>275</v>
      </c>
      <c r="D107" s="33" t="s">
        <v>61</v>
      </c>
      <c r="E107" s="34">
        <v>1</v>
      </c>
      <c r="F107" s="295">
        <v>0</v>
      </c>
      <c r="G107" s="35">
        <f t="shared" si="8"/>
        <v>0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8">
        <v>87</v>
      </c>
      <c r="B108" s="30" t="s">
        <v>20</v>
      </c>
      <c r="C108" s="32" t="s">
        <v>276</v>
      </c>
      <c r="D108" s="33" t="s">
        <v>61</v>
      </c>
      <c r="E108" s="34">
        <v>1</v>
      </c>
      <c r="F108" s="295">
        <v>0</v>
      </c>
      <c r="G108" s="35">
        <f t="shared" si="8"/>
        <v>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8">
        <v>88</v>
      </c>
      <c r="B109" s="30" t="s">
        <v>20</v>
      </c>
      <c r="C109" s="32" t="s">
        <v>277</v>
      </c>
      <c r="D109" s="33" t="s">
        <v>61</v>
      </c>
      <c r="E109" s="34">
        <v>1</v>
      </c>
      <c r="F109" s="295">
        <v>0</v>
      </c>
      <c r="G109" s="35">
        <f t="shared" si="8"/>
        <v>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8">
        <v>89</v>
      </c>
      <c r="B110" s="30" t="s">
        <v>278</v>
      </c>
      <c r="C110" s="32" t="s">
        <v>279</v>
      </c>
      <c r="D110" s="33" t="s">
        <v>95</v>
      </c>
      <c r="E110" s="34">
        <v>3.59</v>
      </c>
      <c r="F110" s="295">
        <v>0</v>
      </c>
      <c r="G110" s="35">
        <f t="shared" si="8"/>
        <v>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8">
        <v>90</v>
      </c>
      <c r="B111" s="30" t="s">
        <v>20</v>
      </c>
      <c r="C111" s="32" t="s">
        <v>280</v>
      </c>
      <c r="D111" s="33" t="s">
        <v>95</v>
      </c>
      <c r="E111" s="34">
        <v>3.59</v>
      </c>
      <c r="F111" s="295">
        <v>0</v>
      </c>
      <c r="G111" s="35">
        <f t="shared" si="8"/>
        <v>0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8">
        <v>91</v>
      </c>
      <c r="B112" s="30" t="s">
        <v>20</v>
      </c>
      <c r="C112" s="32" t="s">
        <v>281</v>
      </c>
      <c r="D112" s="33" t="s">
        <v>65</v>
      </c>
      <c r="E112" s="34">
        <v>10.1</v>
      </c>
      <c r="F112" s="295">
        <v>0</v>
      </c>
      <c r="G112" s="35">
        <f t="shared" si="8"/>
        <v>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86"/>
      <c r="B113" s="87" t="s">
        <v>110</v>
      </c>
      <c r="C113" s="88" t="str">
        <f>CONCATENATE(B102," ",C102)</f>
        <v>64 Výplně otvorů</v>
      </c>
      <c r="D113" s="86"/>
      <c r="E113" s="89"/>
      <c r="F113" s="296"/>
      <c r="G113" s="90">
        <f>SUM(G103:G112)</f>
        <v>0</v>
      </c>
      <c r="H113" s="12"/>
      <c r="I113" s="9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5" t="s">
        <v>19</v>
      </c>
      <c r="B114" s="16" t="s">
        <v>282</v>
      </c>
      <c r="C114" s="17" t="s">
        <v>283</v>
      </c>
      <c r="D114" s="18"/>
      <c r="E114" s="19"/>
      <c r="F114" s="294"/>
      <c r="G114" s="26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8">
        <v>92</v>
      </c>
      <c r="B115" s="30" t="s">
        <v>284</v>
      </c>
      <c r="C115" s="32" t="s">
        <v>285</v>
      </c>
      <c r="D115" s="33" t="s">
        <v>65</v>
      </c>
      <c r="E115" s="34">
        <v>104</v>
      </c>
      <c r="F115" s="295">
        <v>0</v>
      </c>
      <c r="G115" s="35">
        <f t="shared" ref="G115:G118" si="9">E115*F115</f>
        <v>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8">
        <v>93</v>
      </c>
      <c r="B116" s="30" t="s">
        <v>286</v>
      </c>
      <c r="C116" s="32" t="s">
        <v>287</v>
      </c>
      <c r="D116" s="33" t="s">
        <v>65</v>
      </c>
      <c r="E116" s="34">
        <v>104</v>
      </c>
      <c r="F116" s="295">
        <v>0</v>
      </c>
      <c r="G116" s="35">
        <f t="shared" si="9"/>
        <v>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8">
        <v>94</v>
      </c>
      <c r="B117" s="30" t="s">
        <v>288</v>
      </c>
      <c r="C117" s="32" t="s">
        <v>289</v>
      </c>
      <c r="D117" s="33" t="s">
        <v>65</v>
      </c>
      <c r="E117" s="34">
        <v>33</v>
      </c>
      <c r="F117" s="295">
        <v>0</v>
      </c>
      <c r="G117" s="35">
        <f t="shared" si="9"/>
        <v>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8">
        <v>95</v>
      </c>
      <c r="B118" s="30" t="s">
        <v>290</v>
      </c>
      <c r="C118" s="32" t="s">
        <v>291</v>
      </c>
      <c r="D118" s="33" t="s">
        <v>65</v>
      </c>
      <c r="E118" s="34">
        <v>104</v>
      </c>
      <c r="F118" s="295">
        <v>0</v>
      </c>
      <c r="G118" s="35">
        <f t="shared" si="9"/>
        <v>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86"/>
      <c r="B119" s="87" t="s">
        <v>110</v>
      </c>
      <c r="C119" s="88" t="str">
        <f>CONCATENATE(B114," ",C114)</f>
        <v>94 Lešení a stavební výtahy</v>
      </c>
      <c r="D119" s="86"/>
      <c r="E119" s="89"/>
      <c r="F119" s="296"/>
      <c r="G119" s="90">
        <f>SUM(G115:G118)</f>
        <v>0</v>
      </c>
      <c r="H119" s="12"/>
      <c r="I119" s="9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5" t="s">
        <v>19</v>
      </c>
      <c r="B120" s="16" t="s">
        <v>292</v>
      </c>
      <c r="C120" s="17" t="s">
        <v>293</v>
      </c>
      <c r="D120" s="18"/>
      <c r="E120" s="19"/>
      <c r="F120" s="294"/>
      <c r="G120" s="26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8">
        <v>96</v>
      </c>
      <c r="B121" s="30" t="s">
        <v>20</v>
      </c>
      <c r="C121" s="32" t="s">
        <v>294</v>
      </c>
      <c r="D121" s="33" t="s">
        <v>265</v>
      </c>
      <c r="E121" s="34">
        <v>1</v>
      </c>
      <c r="F121" s="295">
        <v>0</v>
      </c>
      <c r="G121" s="35">
        <f t="shared" ref="G121:G135" si="10">E121*F121</f>
        <v>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8">
        <v>97</v>
      </c>
      <c r="B122" s="30" t="s">
        <v>295</v>
      </c>
      <c r="C122" s="32" t="s">
        <v>296</v>
      </c>
      <c r="D122" s="33" t="s">
        <v>31</v>
      </c>
      <c r="E122" s="34">
        <v>2.68</v>
      </c>
      <c r="F122" s="295">
        <v>0</v>
      </c>
      <c r="G122" s="35">
        <f t="shared" si="10"/>
        <v>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8">
        <v>98</v>
      </c>
      <c r="B123" s="30" t="s">
        <v>297</v>
      </c>
      <c r="C123" s="32" t="s">
        <v>298</v>
      </c>
      <c r="D123" s="33" t="s">
        <v>31</v>
      </c>
      <c r="E123" s="34">
        <v>7.69</v>
      </c>
      <c r="F123" s="295">
        <v>0</v>
      </c>
      <c r="G123" s="35">
        <f t="shared" si="10"/>
        <v>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8">
        <v>99</v>
      </c>
      <c r="B124" s="30" t="s">
        <v>295</v>
      </c>
      <c r="C124" s="32" t="s">
        <v>299</v>
      </c>
      <c r="D124" s="33" t="s">
        <v>31</v>
      </c>
      <c r="E124" s="34">
        <v>6.72</v>
      </c>
      <c r="F124" s="295">
        <v>0</v>
      </c>
      <c r="G124" s="35">
        <f t="shared" si="10"/>
        <v>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8">
        <v>100</v>
      </c>
      <c r="B125" s="30" t="s">
        <v>300</v>
      </c>
      <c r="C125" s="32" t="s">
        <v>301</v>
      </c>
      <c r="D125" s="33" t="s">
        <v>77</v>
      </c>
      <c r="E125" s="34">
        <v>6</v>
      </c>
      <c r="F125" s="295">
        <v>0</v>
      </c>
      <c r="G125" s="35">
        <f t="shared" si="10"/>
        <v>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8">
        <v>101</v>
      </c>
      <c r="B126" s="30" t="s">
        <v>302</v>
      </c>
      <c r="C126" s="32" t="s">
        <v>303</v>
      </c>
      <c r="D126" s="33" t="s">
        <v>65</v>
      </c>
      <c r="E126" s="34">
        <v>4.97</v>
      </c>
      <c r="F126" s="295">
        <v>0</v>
      </c>
      <c r="G126" s="35">
        <f t="shared" si="10"/>
        <v>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8">
        <v>102</v>
      </c>
      <c r="B127" s="30" t="s">
        <v>300</v>
      </c>
      <c r="C127" s="32" t="s">
        <v>301</v>
      </c>
      <c r="D127" s="33" t="s">
        <v>77</v>
      </c>
      <c r="E127" s="34">
        <v>1</v>
      </c>
      <c r="F127" s="295">
        <v>0</v>
      </c>
      <c r="G127" s="35">
        <f t="shared" si="10"/>
        <v>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8">
        <v>103</v>
      </c>
      <c r="B128" s="30" t="s">
        <v>304</v>
      </c>
      <c r="C128" s="32" t="s">
        <v>305</v>
      </c>
      <c r="D128" s="33" t="s">
        <v>65</v>
      </c>
      <c r="E128" s="34">
        <v>3.6</v>
      </c>
      <c r="F128" s="295">
        <v>0</v>
      </c>
      <c r="G128" s="35">
        <f t="shared" si="10"/>
        <v>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8">
        <v>104</v>
      </c>
      <c r="B129" s="30" t="s">
        <v>306</v>
      </c>
      <c r="C129" s="32" t="s">
        <v>307</v>
      </c>
      <c r="D129" s="33" t="s">
        <v>31</v>
      </c>
      <c r="E129" s="34">
        <v>0.54</v>
      </c>
      <c r="F129" s="295">
        <v>0</v>
      </c>
      <c r="G129" s="35">
        <f t="shared" si="10"/>
        <v>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8">
        <v>105</v>
      </c>
      <c r="B130" s="30" t="s">
        <v>308</v>
      </c>
      <c r="C130" s="32" t="s">
        <v>309</v>
      </c>
      <c r="D130" s="33" t="s">
        <v>31</v>
      </c>
      <c r="E130" s="34">
        <v>3.31</v>
      </c>
      <c r="F130" s="295">
        <v>0</v>
      </c>
      <c r="G130" s="35">
        <f t="shared" si="10"/>
        <v>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8">
        <v>106</v>
      </c>
      <c r="B131" s="30" t="s">
        <v>20</v>
      </c>
      <c r="C131" s="32" t="s">
        <v>310</v>
      </c>
      <c r="D131" s="33" t="s">
        <v>31</v>
      </c>
      <c r="E131" s="34">
        <v>6.62</v>
      </c>
      <c r="F131" s="295">
        <v>0</v>
      </c>
      <c r="G131" s="35">
        <f t="shared" si="10"/>
        <v>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8">
        <v>107</v>
      </c>
      <c r="B132" s="30" t="s">
        <v>20</v>
      </c>
      <c r="C132" s="32" t="s">
        <v>311</v>
      </c>
      <c r="D132" s="33" t="s">
        <v>95</v>
      </c>
      <c r="E132" s="34">
        <v>22</v>
      </c>
      <c r="F132" s="295">
        <v>0</v>
      </c>
      <c r="G132" s="35">
        <f t="shared" si="10"/>
        <v>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8">
        <v>108</v>
      </c>
      <c r="B133" s="30" t="s">
        <v>312</v>
      </c>
      <c r="C133" s="32" t="s">
        <v>313</v>
      </c>
      <c r="D133" s="33" t="s">
        <v>31</v>
      </c>
      <c r="E133" s="34">
        <v>3.3</v>
      </c>
      <c r="F133" s="295">
        <v>0</v>
      </c>
      <c r="G133" s="35">
        <f t="shared" si="10"/>
        <v>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.75" customHeight="1">
      <c r="A134" s="18">
        <v>109</v>
      </c>
      <c r="B134" s="30"/>
      <c r="C134" s="32" t="s">
        <v>314</v>
      </c>
      <c r="D134" s="33" t="s">
        <v>58</v>
      </c>
      <c r="E134" s="34">
        <v>15</v>
      </c>
      <c r="F134" s="295">
        <v>0</v>
      </c>
      <c r="G134" s="35">
        <f t="shared" si="10"/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.75" customHeight="1">
      <c r="A135" s="18">
        <v>110</v>
      </c>
      <c r="B135" s="30"/>
      <c r="C135" s="32" t="s">
        <v>315</v>
      </c>
      <c r="D135" s="33" t="s">
        <v>58</v>
      </c>
      <c r="E135" s="34">
        <v>15</v>
      </c>
      <c r="F135" s="295">
        <v>0</v>
      </c>
      <c r="G135" s="35">
        <f t="shared" si="10"/>
        <v>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86"/>
      <c r="B136" s="87" t="s">
        <v>110</v>
      </c>
      <c r="C136" s="88" t="str">
        <f>CONCATENATE(B120," ",C120)</f>
        <v>96 Bourání konstrukcí</v>
      </c>
      <c r="D136" s="86"/>
      <c r="E136" s="89"/>
      <c r="F136" s="296"/>
      <c r="G136" s="90">
        <f>SUM(G121:G135)</f>
        <v>0</v>
      </c>
      <c r="H136" s="12"/>
      <c r="I136" s="91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5" t="s">
        <v>19</v>
      </c>
      <c r="B137" s="16" t="s">
        <v>316</v>
      </c>
      <c r="C137" s="17" t="s">
        <v>317</v>
      </c>
      <c r="D137" s="18"/>
      <c r="E137" s="19"/>
      <c r="F137" s="294"/>
      <c r="G137" s="26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8">
        <v>111</v>
      </c>
      <c r="B138" s="30" t="s">
        <v>318</v>
      </c>
      <c r="C138" s="32" t="s">
        <v>319</v>
      </c>
      <c r="D138" s="33" t="s">
        <v>77</v>
      </c>
      <c r="E138" s="34">
        <v>4</v>
      </c>
      <c r="F138" s="295">
        <v>0</v>
      </c>
      <c r="G138" s="35">
        <f>E138*F138</f>
        <v>0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86"/>
      <c r="B139" s="87" t="s">
        <v>110</v>
      </c>
      <c r="C139" s="88" t="str">
        <f>CONCATENATE(B137," ",C137)</f>
        <v>97 Prorážení otvorů</v>
      </c>
      <c r="D139" s="86"/>
      <c r="E139" s="89"/>
      <c r="F139" s="296"/>
      <c r="G139" s="90">
        <f>SUM(G138)</f>
        <v>0</v>
      </c>
      <c r="H139" s="12"/>
      <c r="I139" s="91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5" t="s">
        <v>19</v>
      </c>
      <c r="B140" s="16" t="s">
        <v>320</v>
      </c>
      <c r="C140" s="17" t="s">
        <v>321</v>
      </c>
      <c r="D140" s="18"/>
      <c r="E140" s="19"/>
      <c r="F140" s="294"/>
      <c r="G140" s="26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8">
        <v>112</v>
      </c>
      <c r="B141" s="30" t="s">
        <v>322</v>
      </c>
      <c r="C141" s="32" t="s">
        <v>323</v>
      </c>
      <c r="D141" s="33" t="s">
        <v>65</v>
      </c>
      <c r="E141" s="34">
        <v>66.22</v>
      </c>
      <c r="F141" s="295">
        <v>0</v>
      </c>
      <c r="G141" s="35">
        <f t="shared" ref="G141:G150" si="11">E141*F141</f>
        <v>0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8">
        <v>113</v>
      </c>
      <c r="B142" s="30" t="s">
        <v>324</v>
      </c>
      <c r="C142" s="32" t="s">
        <v>325</v>
      </c>
      <c r="D142" s="33" t="s">
        <v>65</v>
      </c>
      <c r="E142" s="34">
        <v>33.11</v>
      </c>
      <c r="F142" s="295">
        <v>0</v>
      </c>
      <c r="G142" s="35">
        <f t="shared" si="11"/>
        <v>0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8">
        <v>114</v>
      </c>
      <c r="B143" s="30" t="s">
        <v>326</v>
      </c>
      <c r="C143" s="32" t="s">
        <v>327</v>
      </c>
      <c r="D143" s="33" t="s">
        <v>65</v>
      </c>
      <c r="E143" s="34">
        <v>33.11</v>
      </c>
      <c r="F143" s="295">
        <v>0</v>
      </c>
      <c r="G143" s="35">
        <f t="shared" si="11"/>
        <v>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8">
        <v>115</v>
      </c>
      <c r="B144" s="30" t="s">
        <v>328</v>
      </c>
      <c r="C144" s="32" t="s">
        <v>329</v>
      </c>
      <c r="D144" s="33" t="s">
        <v>65</v>
      </c>
      <c r="E144" s="34">
        <v>29.12</v>
      </c>
      <c r="F144" s="295">
        <v>0</v>
      </c>
      <c r="G144" s="35">
        <f t="shared" si="11"/>
        <v>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8">
        <v>116</v>
      </c>
      <c r="B145" s="30" t="s">
        <v>330</v>
      </c>
      <c r="C145" s="32" t="s">
        <v>331</v>
      </c>
      <c r="D145" s="33" t="s">
        <v>58</v>
      </c>
      <c r="E145" s="34">
        <v>0.03</v>
      </c>
      <c r="F145" s="295">
        <v>0</v>
      </c>
      <c r="G145" s="35">
        <f t="shared" si="11"/>
        <v>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8">
        <v>117</v>
      </c>
      <c r="B146" s="30" t="s">
        <v>332</v>
      </c>
      <c r="C146" s="32" t="s">
        <v>333</v>
      </c>
      <c r="D146" s="33" t="s">
        <v>65</v>
      </c>
      <c r="E146" s="34">
        <v>58.21</v>
      </c>
      <c r="F146" s="295">
        <v>0</v>
      </c>
      <c r="G146" s="35">
        <f t="shared" si="11"/>
        <v>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21" customHeight="1">
      <c r="A147" s="18">
        <v>118</v>
      </c>
      <c r="B147" s="30"/>
      <c r="C147" s="32" t="s">
        <v>334</v>
      </c>
      <c r="D147" s="33" t="s">
        <v>95</v>
      </c>
      <c r="E147" s="34">
        <v>26</v>
      </c>
      <c r="F147" s="295">
        <v>0</v>
      </c>
      <c r="G147" s="35">
        <f t="shared" si="11"/>
        <v>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8">
        <v>119</v>
      </c>
      <c r="B148" s="30" t="s">
        <v>20</v>
      </c>
      <c r="C148" s="32" t="s">
        <v>335</v>
      </c>
      <c r="D148" s="33" t="s">
        <v>65</v>
      </c>
      <c r="E148" s="34">
        <v>29.12</v>
      </c>
      <c r="F148" s="295">
        <v>0</v>
      </c>
      <c r="G148" s="35">
        <f t="shared" si="11"/>
        <v>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8">
        <v>120</v>
      </c>
      <c r="B149" s="30" t="s">
        <v>20</v>
      </c>
      <c r="C149" s="32" t="s">
        <v>336</v>
      </c>
      <c r="D149" s="33" t="s">
        <v>65</v>
      </c>
      <c r="E149" s="34">
        <v>29.12</v>
      </c>
      <c r="F149" s="295">
        <v>0</v>
      </c>
      <c r="G149" s="35">
        <f t="shared" si="11"/>
        <v>0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8">
        <v>121</v>
      </c>
      <c r="B150" s="30" t="s">
        <v>20</v>
      </c>
      <c r="C150" s="32" t="s">
        <v>337</v>
      </c>
      <c r="D150" s="33" t="s">
        <v>65</v>
      </c>
      <c r="E150" s="34">
        <v>29.12</v>
      </c>
      <c r="F150" s="295">
        <v>0</v>
      </c>
      <c r="G150" s="35">
        <f t="shared" si="11"/>
        <v>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86"/>
      <c r="B151" s="87" t="s">
        <v>110</v>
      </c>
      <c r="C151" s="88" t="str">
        <f>CONCATENATE(B140," ",C140)</f>
        <v>711 Izolace proti vodě</v>
      </c>
      <c r="D151" s="86"/>
      <c r="E151" s="89"/>
      <c r="F151" s="296"/>
      <c r="G151" s="90">
        <f>SUM(G141:G150)</f>
        <v>0</v>
      </c>
      <c r="H151" s="12"/>
      <c r="I151" s="91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5" t="s">
        <v>19</v>
      </c>
      <c r="B152" s="16" t="s">
        <v>338</v>
      </c>
      <c r="C152" s="17" t="s">
        <v>339</v>
      </c>
      <c r="D152" s="18"/>
      <c r="E152" s="19"/>
      <c r="F152" s="294"/>
      <c r="G152" s="26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8">
        <v>122</v>
      </c>
      <c r="B153" s="30" t="s">
        <v>340</v>
      </c>
      <c r="C153" s="32" t="s">
        <v>341</v>
      </c>
      <c r="D153" s="33" t="s">
        <v>65</v>
      </c>
      <c r="E153" s="34">
        <v>38.479999999999997</v>
      </c>
      <c r="F153" s="295">
        <v>0</v>
      </c>
      <c r="G153" s="35">
        <f t="shared" ref="G153:G163" si="12">E153*F153</f>
        <v>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8">
        <v>123</v>
      </c>
      <c r="B154" s="30" t="s">
        <v>342</v>
      </c>
      <c r="C154" s="32" t="s">
        <v>343</v>
      </c>
      <c r="D154" s="33" t="s">
        <v>65</v>
      </c>
      <c r="E154" s="34">
        <v>38.479999999999997</v>
      </c>
      <c r="F154" s="295">
        <v>0</v>
      </c>
      <c r="G154" s="35">
        <f t="shared" si="12"/>
        <v>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8">
        <v>124</v>
      </c>
      <c r="B155" s="30" t="s">
        <v>330</v>
      </c>
      <c r="C155" s="32" t="s">
        <v>331</v>
      </c>
      <c r="D155" s="33" t="s">
        <v>147</v>
      </c>
      <c r="E155" s="34">
        <v>0.05</v>
      </c>
      <c r="F155" s="295">
        <v>0</v>
      </c>
      <c r="G155" s="35">
        <f t="shared" si="12"/>
        <v>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8">
        <v>125</v>
      </c>
      <c r="B156" s="30" t="s">
        <v>20</v>
      </c>
      <c r="C156" s="32" t="s">
        <v>344</v>
      </c>
      <c r="D156" s="33" t="s">
        <v>65</v>
      </c>
      <c r="E156" s="34">
        <v>38.479999999999997</v>
      </c>
      <c r="F156" s="295">
        <v>0</v>
      </c>
      <c r="G156" s="35">
        <f t="shared" si="12"/>
        <v>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8">
        <v>126</v>
      </c>
      <c r="B157" s="30" t="s">
        <v>345</v>
      </c>
      <c r="C157" s="32" t="s">
        <v>346</v>
      </c>
      <c r="D157" s="33" t="s">
        <v>31</v>
      </c>
      <c r="E157" s="34">
        <v>3.46</v>
      </c>
      <c r="F157" s="295">
        <v>0</v>
      </c>
      <c r="G157" s="35">
        <f t="shared" si="12"/>
        <v>0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8">
        <v>127</v>
      </c>
      <c r="B158" s="30" t="s">
        <v>20</v>
      </c>
      <c r="C158" s="32" t="s">
        <v>347</v>
      </c>
      <c r="D158" s="33" t="s">
        <v>65</v>
      </c>
      <c r="E158" s="34">
        <v>38.479999999999997</v>
      </c>
      <c r="F158" s="295">
        <v>0</v>
      </c>
      <c r="G158" s="35">
        <f t="shared" si="12"/>
        <v>0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8">
        <v>128</v>
      </c>
      <c r="B159" s="30" t="s">
        <v>20</v>
      </c>
      <c r="C159" s="32" t="s">
        <v>348</v>
      </c>
      <c r="D159" s="33" t="s">
        <v>65</v>
      </c>
      <c r="E159" s="34">
        <v>38.479999999999997</v>
      </c>
      <c r="F159" s="295">
        <v>0</v>
      </c>
      <c r="G159" s="35">
        <f t="shared" si="12"/>
        <v>0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8">
        <v>129</v>
      </c>
      <c r="B160" s="30" t="s">
        <v>20</v>
      </c>
      <c r="C160" s="32" t="s">
        <v>349</v>
      </c>
      <c r="D160" s="33" t="s">
        <v>65</v>
      </c>
      <c r="E160" s="34">
        <v>38.479999999999997</v>
      </c>
      <c r="F160" s="295">
        <v>0</v>
      </c>
      <c r="G160" s="35">
        <f t="shared" si="12"/>
        <v>0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8">
        <v>130</v>
      </c>
      <c r="B161" s="30" t="s">
        <v>20</v>
      </c>
      <c r="C161" s="32" t="s">
        <v>350</v>
      </c>
      <c r="D161" s="33" t="s">
        <v>65</v>
      </c>
      <c r="E161" s="34">
        <v>38.479999999999997</v>
      </c>
      <c r="F161" s="295">
        <v>0</v>
      </c>
      <c r="G161" s="35">
        <f t="shared" si="12"/>
        <v>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8">
        <v>131</v>
      </c>
      <c r="B162" s="30" t="s">
        <v>20</v>
      </c>
      <c r="C162" s="32" t="s">
        <v>351</v>
      </c>
      <c r="D162" s="33" t="s">
        <v>65</v>
      </c>
      <c r="E162" s="34">
        <v>38.479999999999997</v>
      </c>
      <c r="F162" s="295">
        <v>0</v>
      </c>
      <c r="G162" s="35">
        <f t="shared" si="12"/>
        <v>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8">
        <v>132</v>
      </c>
      <c r="B163" s="30" t="s">
        <v>20</v>
      </c>
      <c r="C163" s="32" t="s">
        <v>352</v>
      </c>
      <c r="D163" s="33" t="s">
        <v>65</v>
      </c>
      <c r="E163" s="34">
        <v>38.479999999999997</v>
      </c>
      <c r="F163" s="295">
        <v>0</v>
      </c>
      <c r="G163" s="35">
        <f t="shared" si="12"/>
        <v>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86"/>
      <c r="B164" s="87" t="s">
        <v>110</v>
      </c>
      <c r="C164" s="88" t="str">
        <f>CONCATENATE(B152," ",C152)</f>
        <v>712 Živičné krytiny</v>
      </c>
      <c r="D164" s="86"/>
      <c r="E164" s="89"/>
      <c r="F164" s="296"/>
      <c r="G164" s="90">
        <f>SUM(G153:G163)</f>
        <v>0</v>
      </c>
      <c r="H164" s="12"/>
      <c r="I164" s="91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5" t="s">
        <v>19</v>
      </c>
      <c r="B165" s="16" t="s">
        <v>353</v>
      </c>
      <c r="C165" s="17" t="s">
        <v>354</v>
      </c>
      <c r="D165" s="18"/>
      <c r="E165" s="19"/>
      <c r="F165" s="294"/>
      <c r="G165" s="26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8">
        <v>133</v>
      </c>
      <c r="B166" s="30" t="s">
        <v>355</v>
      </c>
      <c r="C166" s="32" t="s">
        <v>356</v>
      </c>
      <c r="D166" s="33" t="s">
        <v>65</v>
      </c>
      <c r="E166" s="34">
        <v>38.479999999999997</v>
      </c>
      <c r="F166" s="295">
        <v>0</v>
      </c>
      <c r="G166" s="35">
        <f t="shared" ref="G166:G174" si="13">E166*F166</f>
        <v>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8">
        <v>134</v>
      </c>
      <c r="B167" s="30" t="s">
        <v>20</v>
      </c>
      <c r="C167" s="32" t="s">
        <v>357</v>
      </c>
      <c r="D167" s="33" t="s">
        <v>65</v>
      </c>
      <c r="E167" s="34">
        <v>38.479999999999997</v>
      </c>
      <c r="F167" s="295">
        <v>0</v>
      </c>
      <c r="G167" s="35">
        <f t="shared" si="13"/>
        <v>0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8">
        <v>135</v>
      </c>
      <c r="B168" s="30" t="s">
        <v>358</v>
      </c>
      <c r="C168" s="32" t="s">
        <v>359</v>
      </c>
      <c r="D168" s="33" t="s">
        <v>65</v>
      </c>
      <c r="E168" s="34">
        <v>33.11</v>
      </c>
      <c r="F168" s="295">
        <v>0</v>
      </c>
      <c r="G168" s="35">
        <f t="shared" si="13"/>
        <v>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8">
        <v>136</v>
      </c>
      <c r="B169" s="30" t="s">
        <v>20</v>
      </c>
      <c r="C169" s="32" t="s">
        <v>360</v>
      </c>
      <c r="D169" s="33" t="s">
        <v>65</v>
      </c>
      <c r="E169" s="34">
        <v>33.11</v>
      </c>
      <c r="F169" s="295">
        <v>0</v>
      </c>
      <c r="G169" s="35">
        <f t="shared" si="13"/>
        <v>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8">
        <v>137</v>
      </c>
      <c r="B170" s="30" t="s">
        <v>361</v>
      </c>
      <c r="C170" s="32" t="s">
        <v>362</v>
      </c>
      <c r="D170" s="33" t="s">
        <v>65</v>
      </c>
      <c r="E170" s="34">
        <v>104.8</v>
      </c>
      <c r="F170" s="295">
        <v>0</v>
      </c>
      <c r="G170" s="35">
        <f t="shared" si="13"/>
        <v>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18">
        <v>138</v>
      </c>
      <c r="B171" s="30" t="s">
        <v>20</v>
      </c>
      <c r="C171" s="32" t="s">
        <v>363</v>
      </c>
      <c r="D171" s="33" t="s">
        <v>65</v>
      </c>
      <c r="E171" s="34">
        <v>104.8</v>
      </c>
      <c r="F171" s="295">
        <v>0</v>
      </c>
      <c r="G171" s="35">
        <f t="shared" si="13"/>
        <v>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8">
        <v>139</v>
      </c>
      <c r="B172" s="30" t="s">
        <v>361</v>
      </c>
      <c r="C172" s="32" t="s">
        <v>364</v>
      </c>
      <c r="D172" s="33" t="s">
        <v>65</v>
      </c>
      <c r="E172" s="34">
        <v>11.6</v>
      </c>
      <c r="F172" s="295">
        <v>0</v>
      </c>
      <c r="G172" s="35">
        <f t="shared" si="13"/>
        <v>0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8">
        <v>140</v>
      </c>
      <c r="B173" s="30" t="s">
        <v>361</v>
      </c>
      <c r="C173" s="32" t="s">
        <v>365</v>
      </c>
      <c r="D173" s="33" t="s">
        <v>65</v>
      </c>
      <c r="E173" s="34">
        <v>29.12</v>
      </c>
      <c r="F173" s="295">
        <v>0</v>
      </c>
      <c r="G173" s="35">
        <f t="shared" si="13"/>
        <v>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8">
        <v>141</v>
      </c>
      <c r="B174" s="30" t="s">
        <v>20</v>
      </c>
      <c r="C174" s="32" t="s">
        <v>366</v>
      </c>
      <c r="D174" s="33" t="s">
        <v>65</v>
      </c>
      <c r="E174" s="34">
        <v>29.12</v>
      </c>
      <c r="F174" s="295">
        <v>0</v>
      </c>
      <c r="G174" s="35">
        <f t="shared" si="13"/>
        <v>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86"/>
      <c r="B175" s="87" t="s">
        <v>110</v>
      </c>
      <c r="C175" s="88" t="str">
        <f>CONCATENATE(B165," ",C165)</f>
        <v>713 Izolace tepelné</v>
      </c>
      <c r="D175" s="86"/>
      <c r="E175" s="89"/>
      <c r="F175" s="296"/>
      <c r="G175" s="90">
        <f>SUM(G166:G174)</f>
        <v>0</v>
      </c>
      <c r="H175" s="12"/>
      <c r="I175" s="91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5" t="s">
        <v>19</v>
      </c>
      <c r="B176" s="16" t="s">
        <v>367</v>
      </c>
      <c r="C176" s="17" t="s">
        <v>368</v>
      </c>
      <c r="D176" s="18"/>
      <c r="E176" s="19"/>
      <c r="F176" s="294"/>
      <c r="G176" s="26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8">
        <v>142</v>
      </c>
      <c r="B177" s="30" t="s">
        <v>20</v>
      </c>
      <c r="C177" s="32" t="s">
        <v>369</v>
      </c>
      <c r="D177" s="33" t="s">
        <v>65</v>
      </c>
      <c r="E177" s="34">
        <v>2.52</v>
      </c>
      <c r="F177" s="295">
        <v>0</v>
      </c>
      <c r="G177" s="35">
        <f t="shared" ref="G177:G178" si="14">E177*F177</f>
        <v>0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8">
        <v>143</v>
      </c>
      <c r="B178" s="30" t="s">
        <v>20</v>
      </c>
      <c r="C178" s="32" t="s">
        <v>370</v>
      </c>
      <c r="D178" s="33" t="s">
        <v>95</v>
      </c>
      <c r="E178" s="34">
        <v>8.65</v>
      </c>
      <c r="F178" s="295">
        <v>0</v>
      </c>
      <c r="G178" s="35">
        <f t="shared" si="14"/>
        <v>0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86"/>
      <c r="B179" s="87" t="s">
        <v>110</v>
      </c>
      <c r="C179" s="88" t="str">
        <f>CONCATENATE(B176," ",C176)</f>
        <v>762 Konstrukce tesařské</v>
      </c>
      <c r="D179" s="86"/>
      <c r="E179" s="89"/>
      <c r="F179" s="296"/>
      <c r="G179" s="90">
        <f>SUM(G177:G178)</f>
        <v>0</v>
      </c>
      <c r="H179" s="12"/>
      <c r="I179" s="91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5" t="s">
        <v>19</v>
      </c>
      <c r="B180" s="16" t="s">
        <v>371</v>
      </c>
      <c r="C180" s="17" t="s">
        <v>372</v>
      </c>
      <c r="D180" s="18"/>
      <c r="E180" s="19"/>
      <c r="F180" s="294"/>
      <c r="G180" s="26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8">
        <v>144</v>
      </c>
      <c r="B181" s="30" t="s">
        <v>373</v>
      </c>
      <c r="C181" s="32" t="s">
        <v>374</v>
      </c>
      <c r="D181" s="33" t="s">
        <v>95</v>
      </c>
      <c r="E181" s="34">
        <v>17.86</v>
      </c>
      <c r="F181" s="295">
        <v>0</v>
      </c>
      <c r="G181" s="35">
        <f t="shared" ref="G181:G188" si="15">E181*F181</f>
        <v>0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8">
        <v>145</v>
      </c>
      <c r="B182" s="30" t="s">
        <v>375</v>
      </c>
      <c r="C182" s="32" t="s">
        <v>376</v>
      </c>
      <c r="D182" s="33" t="s">
        <v>95</v>
      </c>
      <c r="E182" s="34">
        <v>8.39</v>
      </c>
      <c r="F182" s="295">
        <v>0</v>
      </c>
      <c r="G182" s="35">
        <f t="shared" si="15"/>
        <v>0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8">
        <v>146</v>
      </c>
      <c r="B183" s="30" t="s">
        <v>377</v>
      </c>
      <c r="C183" s="32" t="s">
        <v>378</v>
      </c>
      <c r="D183" s="33" t="s">
        <v>95</v>
      </c>
      <c r="E183" s="34">
        <v>8.39</v>
      </c>
      <c r="F183" s="295">
        <v>0</v>
      </c>
      <c r="G183" s="35">
        <f t="shared" si="15"/>
        <v>0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8">
        <v>147</v>
      </c>
      <c r="B184" s="30" t="s">
        <v>379</v>
      </c>
      <c r="C184" s="32" t="s">
        <v>380</v>
      </c>
      <c r="D184" s="33" t="s">
        <v>95</v>
      </c>
      <c r="E184" s="34">
        <v>8.65</v>
      </c>
      <c r="F184" s="295">
        <v>0</v>
      </c>
      <c r="G184" s="35">
        <f t="shared" si="15"/>
        <v>0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8">
        <v>148</v>
      </c>
      <c r="B185" s="30" t="s">
        <v>20</v>
      </c>
      <c r="C185" s="32" t="s">
        <v>381</v>
      </c>
      <c r="D185" s="33" t="s">
        <v>95</v>
      </c>
      <c r="E185" s="34">
        <v>8.65</v>
      </c>
      <c r="F185" s="295">
        <v>0</v>
      </c>
      <c r="G185" s="35">
        <f t="shared" si="15"/>
        <v>0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8">
        <v>149</v>
      </c>
      <c r="B186" s="30" t="s">
        <v>382</v>
      </c>
      <c r="C186" s="32" t="s">
        <v>383</v>
      </c>
      <c r="D186" s="33" t="s">
        <v>95</v>
      </c>
      <c r="E186" s="34">
        <v>3.45</v>
      </c>
      <c r="F186" s="295">
        <v>0</v>
      </c>
      <c r="G186" s="35">
        <f t="shared" si="15"/>
        <v>0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8">
        <v>150</v>
      </c>
      <c r="B187" s="30" t="s">
        <v>384</v>
      </c>
      <c r="C187" s="32" t="s">
        <v>385</v>
      </c>
      <c r="D187" s="33" t="s">
        <v>95</v>
      </c>
      <c r="E187" s="34">
        <v>6.36</v>
      </c>
      <c r="F187" s="295">
        <v>0</v>
      </c>
      <c r="G187" s="35">
        <f t="shared" si="15"/>
        <v>0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8">
        <v>151</v>
      </c>
      <c r="B188" s="30" t="s">
        <v>386</v>
      </c>
      <c r="C188" s="32" t="s">
        <v>387</v>
      </c>
      <c r="D188" s="33" t="s">
        <v>95</v>
      </c>
      <c r="E188" s="34">
        <v>3.45</v>
      </c>
      <c r="F188" s="295">
        <v>0</v>
      </c>
      <c r="G188" s="35">
        <f t="shared" si="15"/>
        <v>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86"/>
      <c r="B189" s="87" t="s">
        <v>110</v>
      </c>
      <c r="C189" s="88" t="str">
        <f>CONCATENATE(B180," ",C180)</f>
        <v>764 Konstrukce klempířské</v>
      </c>
      <c r="D189" s="86"/>
      <c r="E189" s="89"/>
      <c r="F189" s="296"/>
      <c r="G189" s="90">
        <f>SUM(G181:G188)</f>
        <v>0</v>
      </c>
      <c r="H189" s="12"/>
      <c r="I189" s="91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5" t="s">
        <v>19</v>
      </c>
      <c r="B190" s="16" t="s">
        <v>388</v>
      </c>
      <c r="C190" s="17" t="s">
        <v>389</v>
      </c>
      <c r="D190" s="18"/>
      <c r="E190" s="19"/>
      <c r="F190" s="294"/>
      <c r="G190" s="26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8">
        <v>152</v>
      </c>
      <c r="B191" s="30" t="s">
        <v>390</v>
      </c>
      <c r="C191" s="32" t="s">
        <v>391</v>
      </c>
      <c r="D191" s="33" t="s">
        <v>77</v>
      </c>
      <c r="E191" s="34">
        <v>1</v>
      </c>
      <c r="F191" s="295">
        <v>0</v>
      </c>
      <c r="G191" s="35">
        <f t="shared" ref="G191:G192" si="16">E191*F191</f>
        <v>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8">
        <v>153</v>
      </c>
      <c r="B192" s="30" t="s">
        <v>20</v>
      </c>
      <c r="C192" s="32" t="s">
        <v>392</v>
      </c>
      <c r="D192" s="33" t="s">
        <v>61</v>
      </c>
      <c r="E192" s="34">
        <v>1</v>
      </c>
      <c r="F192" s="295">
        <v>0</v>
      </c>
      <c r="G192" s="35">
        <f t="shared" si="16"/>
        <v>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86"/>
      <c r="B193" s="87" t="s">
        <v>110</v>
      </c>
      <c r="C193" s="88" t="str">
        <f>CONCATENATE(B190," ",C190)</f>
        <v>766 Konstrukce truhlářské</v>
      </c>
      <c r="D193" s="86"/>
      <c r="E193" s="89"/>
      <c r="F193" s="296"/>
      <c r="G193" s="90">
        <f>SUM(G191:G192)</f>
        <v>0</v>
      </c>
      <c r="H193" s="12"/>
      <c r="I193" s="91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5" t="s">
        <v>19</v>
      </c>
      <c r="B194" s="16" t="s">
        <v>393</v>
      </c>
      <c r="C194" s="17" t="s">
        <v>394</v>
      </c>
      <c r="D194" s="18"/>
      <c r="E194" s="19"/>
      <c r="F194" s="294"/>
      <c r="G194" s="26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8">
        <v>154</v>
      </c>
      <c r="B195" s="30" t="s">
        <v>20</v>
      </c>
      <c r="C195" s="32" t="s">
        <v>395</v>
      </c>
      <c r="D195" s="33" t="s">
        <v>61</v>
      </c>
      <c r="E195" s="34">
        <v>1</v>
      </c>
      <c r="F195" s="295">
        <v>0</v>
      </c>
      <c r="G195" s="35">
        <f t="shared" ref="G195:G200" si="17">E195*F195</f>
        <v>0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8">
        <v>155</v>
      </c>
      <c r="B196" s="30" t="s">
        <v>20</v>
      </c>
      <c r="C196" s="32" t="s">
        <v>396</v>
      </c>
      <c r="D196" s="33" t="s">
        <v>265</v>
      </c>
      <c r="E196" s="34">
        <v>2</v>
      </c>
      <c r="F196" s="295">
        <v>0</v>
      </c>
      <c r="G196" s="35">
        <f t="shared" si="17"/>
        <v>0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8">
        <v>156</v>
      </c>
      <c r="B197" s="30" t="s">
        <v>20</v>
      </c>
      <c r="C197" s="32" t="s">
        <v>397</v>
      </c>
      <c r="D197" s="33" t="s">
        <v>265</v>
      </c>
      <c r="E197" s="34">
        <v>1</v>
      </c>
      <c r="F197" s="295">
        <v>0</v>
      </c>
      <c r="G197" s="35">
        <f t="shared" si="17"/>
        <v>0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21" customHeight="1">
      <c r="A198" s="18">
        <v>157</v>
      </c>
      <c r="B198" s="30" t="s">
        <v>20</v>
      </c>
      <c r="C198" s="32" t="s">
        <v>398</v>
      </c>
      <c r="D198" s="33" t="s">
        <v>61</v>
      </c>
      <c r="E198" s="34">
        <v>1</v>
      </c>
      <c r="F198" s="295">
        <v>0</v>
      </c>
      <c r="G198" s="35">
        <f t="shared" si="17"/>
        <v>0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8">
        <v>158</v>
      </c>
      <c r="B199" s="30" t="s">
        <v>20</v>
      </c>
      <c r="C199" s="32" t="s">
        <v>399</v>
      </c>
      <c r="D199" s="33" t="s">
        <v>61</v>
      </c>
      <c r="E199" s="34">
        <v>1</v>
      </c>
      <c r="F199" s="295">
        <v>0</v>
      </c>
      <c r="G199" s="35">
        <f t="shared" si="17"/>
        <v>0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8">
        <v>159</v>
      </c>
      <c r="B200" s="30" t="s">
        <v>20</v>
      </c>
      <c r="C200" s="32" t="s">
        <v>400</v>
      </c>
      <c r="D200" s="33" t="s">
        <v>61</v>
      </c>
      <c r="E200" s="34">
        <v>1</v>
      </c>
      <c r="F200" s="295">
        <v>0</v>
      </c>
      <c r="G200" s="35">
        <f t="shared" si="17"/>
        <v>0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86"/>
      <c r="B201" s="87" t="s">
        <v>110</v>
      </c>
      <c r="C201" s="88" t="str">
        <f>CONCATENATE(B194," ",C194)</f>
        <v>767 Konstrukce zámečnické</v>
      </c>
      <c r="D201" s="86"/>
      <c r="E201" s="89"/>
      <c r="F201" s="296"/>
      <c r="G201" s="90">
        <f>SUM(G195:G200)</f>
        <v>0</v>
      </c>
      <c r="H201" s="12"/>
      <c r="I201" s="91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5" t="s">
        <v>19</v>
      </c>
      <c r="B202" s="16" t="s">
        <v>401</v>
      </c>
      <c r="C202" s="17" t="s">
        <v>402</v>
      </c>
      <c r="D202" s="18"/>
      <c r="E202" s="19"/>
      <c r="F202" s="294"/>
      <c r="G202" s="26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1" customHeight="1">
      <c r="A203" s="18">
        <v>160</v>
      </c>
      <c r="B203" s="30" t="s">
        <v>403</v>
      </c>
      <c r="C203" s="32" t="s">
        <v>404</v>
      </c>
      <c r="D203" s="33" t="s">
        <v>65</v>
      </c>
      <c r="E203" s="34">
        <v>33.11</v>
      </c>
      <c r="F203" s="295">
        <v>0</v>
      </c>
      <c r="G203" s="35">
        <f t="shared" ref="G203:G205" si="18">E203*F203</f>
        <v>0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8">
        <v>161</v>
      </c>
      <c r="B204" s="30" t="s">
        <v>20</v>
      </c>
      <c r="C204" s="32" t="s">
        <v>405</v>
      </c>
      <c r="D204" s="33" t="s">
        <v>65</v>
      </c>
      <c r="E204" s="34">
        <v>33.11</v>
      </c>
      <c r="F204" s="295">
        <v>0</v>
      </c>
      <c r="G204" s="35">
        <f t="shared" si="18"/>
        <v>0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1" customHeight="1">
      <c r="A205" s="18">
        <v>162</v>
      </c>
      <c r="B205" s="30" t="s">
        <v>20</v>
      </c>
      <c r="C205" s="32" t="s">
        <v>406</v>
      </c>
      <c r="D205" s="33" t="s">
        <v>65</v>
      </c>
      <c r="E205" s="34">
        <v>33.11</v>
      </c>
      <c r="F205" s="295">
        <v>0</v>
      </c>
      <c r="G205" s="35">
        <f t="shared" si="18"/>
        <v>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86"/>
      <c r="B206" s="87" t="s">
        <v>110</v>
      </c>
      <c r="C206" s="88" t="str">
        <f>CONCATENATE(B202," ",C202)</f>
        <v>771 Podlahy z dlaždic a obklady</v>
      </c>
      <c r="D206" s="86"/>
      <c r="E206" s="89"/>
      <c r="F206" s="296"/>
      <c r="G206" s="90">
        <f>SUM(G203:G205)</f>
        <v>0</v>
      </c>
      <c r="H206" s="12"/>
      <c r="I206" s="9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5" t="s">
        <v>19</v>
      </c>
      <c r="B207" s="16" t="s">
        <v>407</v>
      </c>
      <c r="C207" s="17" t="s">
        <v>408</v>
      </c>
      <c r="D207" s="18"/>
      <c r="E207" s="19"/>
      <c r="F207" s="294"/>
      <c r="G207" s="26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8">
        <v>163</v>
      </c>
      <c r="B208" s="30" t="s">
        <v>409</v>
      </c>
      <c r="C208" s="32" t="s">
        <v>410</v>
      </c>
      <c r="D208" s="33" t="s">
        <v>65</v>
      </c>
      <c r="E208" s="34">
        <v>1.8</v>
      </c>
      <c r="F208" s="295">
        <v>0</v>
      </c>
      <c r="G208" s="35">
        <f t="shared" ref="G208:G209" si="19">E208*F208</f>
        <v>0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8">
        <v>164</v>
      </c>
      <c r="B209" s="30" t="s">
        <v>411</v>
      </c>
      <c r="C209" s="32" t="s">
        <v>412</v>
      </c>
      <c r="D209" s="33" t="s">
        <v>65</v>
      </c>
      <c r="E209" s="34">
        <v>280</v>
      </c>
      <c r="F209" s="295">
        <v>0</v>
      </c>
      <c r="G209" s="35">
        <f t="shared" si="19"/>
        <v>0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86"/>
      <c r="B210" s="87" t="s">
        <v>110</v>
      </c>
      <c r="C210" s="88" t="str">
        <f>CONCATENATE(B207," ",C207)</f>
        <v>783 Nátěry</v>
      </c>
      <c r="D210" s="86"/>
      <c r="E210" s="89"/>
      <c r="F210" s="296"/>
      <c r="G210" s="90">
        <f>SUM(G208:G209)</f>
        <v>0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5" t="s">
        <v>19</v>
      </c>
      <c r="B211" s="16" t="s">
        <v>413</v>
      </c>
      <c r="C211" s="17" t="s">
        <v>414</v>
      </c>
      <c r="D211" s="18"/>
      <c r="E211" s="19"/>
      <c r="F211" s="294"/>
      <c r="G211" s="26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21" customHeight="1">
      <c r="A212" s="18">
        <v>165</v>
      </c>
      <c r="B212" s="30" t="s">
        <v>415</v>
      </c>
      <c r="C212" s="32" t="s">
        <v>416</v>
      </c>
      <c r="D212" s="33" t="s">
        <v>65</v>
      </c>
      <c r="E212" s="34">
        <v>108</v>
      </c>
      <c r="F212" s="295">
        <v>0</v>
      </c>
      <c r="G212" s="35">
        <f>E212*F212</f>
        <v>0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86"/>
      <c r="B213" s="87" t="s">
        <v>110</v>
      </c>
      <c r="C213" s="88" t="str">
        <f>CONCATENATE(B211," ",C211)</f>
        <v>784 Malby</v>
      </c>
      <c r="D213" s="86"/>
      <c r="E213" s="89"/>
      <c r="F213" s="296"/>
      <c r="G213" s="90">
        <f>SUM(G212)</f>
        <v>0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5" t="s">
        <v>19</v>
      </c>
      <c r="B214" s="16" t="s">
        <v>417</v>
      </c>
      <c r="C214" s="17" t="s">
        <v>418</v>
      </c>
      <c r="D214" s="18"/>
      <c r="E214" s="19"/>
      <c r="F214" s="294"/>
      <c r="G214" s="26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30.75" customHeight="1">
      <c r="A215" s="18">
        <v>166</v>
      </c>
      <c r="B215" s="30"/>
      <c r="C215" s="32" t="s">
        <v>419</v>
      </c>
      <c r="D215" s="33" t="s">
        <v>61</v>
      </c>
      <c r="E215" s="34">
        <v>1</v>
      </c>
      <c r="F215" s="295">
        <v>0</v>
      </c>
      <c r="G215" s="35">
        <f t="shared" ref="G215:G218" si="20">E215*F215</f>
        <v>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30.75" customHeight="1">
      <c r="A216" s="18">
        <v>167</v>
      </c>
      <c r="B216" s="30"/>
      <c r="C216" s="32" t="s">
        <v>420</v>
      </c>
      <c r="D216" s="33" t="s">
        <v>61</v>
      </c>
      <c r="E216" s="34">
        <v>4</v>
      </c>
      <c r="F216" s="295">
        <v>0</v>
      </c>
      <c r="G216" s="35">
        <f t="shared" si="20"/>
        <v>0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1" customHeight="1">
      <c r="A217" s="18">
        <v>168</v>
      </c>
      <c r="B217" s="30"/>
      <c r="C217" s="32" t="s">
        <v>421</v>
      </c>
      <c r="D217" s="33" t="s">
        <v>61</v>
      </c>
      <c r="E217" s="34">
        <v>2</v>
      </c>
      <c r="F217" s="295">
        <v>0</v>
      </c>
      <c r="G217" s="35">
        <f t="shared" si="20"/>
        <v>0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21" customHeight="1">
      <c r="A218" s="18">
        <v>169</v>
      </c>
      <c r="B218" s="30"/>
      <c r="C218" s="32" t="s">
        <v>422</v>
      </c>
      <c r="D218" s="33" t="s">
        <v>61</v>
      </c>
      <c r="E218" s="34">
        <v>1</v>
      </c>
      <c r="F218" s="295">
        <v>0</v>
      </c>
      <c r="G218" s="35">
        <f t="shared" si="20"/>
        <v>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8"/>
      <c r="B219" s="154" t="s">
        <v>110</v>
      </c>
      <c r="C219" s="155" t="str">
        <f>CONCATENATE(B214," ",C214)</f>
        <v>787 Mobiliář</v>
      </c>
      <c r="D219" s="18"/>
      <c r="E219" s="156"/>
      <c r="F219" s="21"/>
      <c r="G219" s="157">
        <f>SUM(G215:G218)</f>
        <v>0</v>
      </c>
      <c r="H219" s="12"/>
      <c r="I219" s="91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" customHeight="1">
      <c r="A220" s="362" t="s">
        <v>423</v>
      </c>
      <c r="B220" s="363"/>
      <c r="C220" s="363"/>
      <c r="D220" s="363"/>
      <c r="E220" s="363"/>
      <c r="F220" s="364"/>
      <c r="G220" s="158">
        <f>G36+G45+G52+G65+G71+G76+G88+G101+G113+G119+G136+G139+G151+G164+G175+G179+G189+G193+G201+G206+G210+G213+G219</f>
        <v>0</v>
      </c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spans="1:26" ht="12.75" customHeight="1">
      <c r="A221" s="12"/>
      <c r="B221" s="12"/>
      <c r="C221" s="12"/>
      <c r="D221" s="160"/>
      <c r="E221" s="12"/>
      <c r="F221" s="161"/>
      <c r="G221" s="161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2"/>
      <c r="B222" s="12"/>
      <c r="C222" s="12"/>
      <c r="D222" s="160"/>
      <c r="E222" s="12"/>
      <c r="F222" s="161"/>
      <c r="G222" s="161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2"/>
      <c r="B223" s="12"/>
      <c r="C223" s="12"/>
      <c r="D223" s="160"/>
      <c r="E223" s="12"/>
      <c r="F223" s="161"/>
      <c r="G223" s="161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2"/>
      <c r="B224" s="12"/>
      <c r="C224" s="12"/>
      <c r="D224" s="160"/>
      <c r="E224" s="12"/>
      <c r="F224" s="161"/>
      <c r="G224" s="161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2"/>
      <c r="B225" s="12"/>
      <c r="C225" s="12"/>
      <c r="D225" s="160"/>
      <c r="E225" s="12"/>
      <c r="F225" s="161"/>
      <c r="G225" s="161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2"/>
      <c r="B226" s="12"/>
      <c r="C226" s="12"/>
      <c r="D226" s="160"/>
      <c r="E226" s="12"/>
      <c r="F226" s="161"/>
      <c r="G226" s="161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2"/>
      <c r="B227" s="12"/>
      <c r="C227" s="12"/>
      <c r="D227" s="160"/>
      <c r="E227" s="12"/>
      <c r="F227" s="161"/>
      <c r="G227" s="16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2"/>
      <c r="B228" s="12"/>
      <c r="C228" s="12"/>
      <c r="D228" s="160"/>
      <c r="E228" s="12"/>
      <c r="F228" s="161"/>
      <c r="G228" s="16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2"/>
      <c r="B229" s="12"/>
      <c r="C229" s="12"/>
      <c r="D229" s="160"/>
      <c r="E229" s="12"/>
      <c r="F229" s="161"/>
      <c r="G229" s="16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2"/>
      <c r="B230" s="12"/>
      <c r="C230" s="12"/>
      <c r="D230" s="160"/>
      <c r="E230" s="12"/>
      <c r="F230" s="161"/>
      <c r="G230" s="16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2"/>
      <c r="B231" s="12"/>
      <c r="C231" s="12"/>
      <c r="D231" s="160"/>
      <c r="E231" s="12"/>
      <c r="F231" s="161"/>
      <c r="G231" s="161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2"/>
      <c r="B232" s="12"/>
      <c r="C232" s="12"/>
      <c r="D232" s="160"/>
      <c r="E232" s="12"/>
      <c r="F232" s="161"/>
      <c r="G232" s="161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2"/>
      <c r="B233" s="12"/>
      <c r="C233" s="12"/>
      <c r="D233" s="160"/>
      <c r="E233" s="12"/>
      <c r="F233" s="161"/>
      <c r="G233" s="16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2"/>
      <c r="B234" s="12"/>
      <c r="C234" s="12"/>
      <c r="D234" s="160"/>
      <c r="E234" s="12"/>
      <c r="F234" s="161"/>
      <c r="G234" s="16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2"/>
      <c r="B235" s="12"/>
      <c r="C235" s="12"/>
      <c r="D235" s="160"/>
      <c r="E235" s="12"/>
      <c r="F235" s="161"/>
      <c r="G235" s="16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2"/>
      <c r="B236" s="12"/>
      <c r="C236" s="12"/>
      <c r="D236" s="160"/>
      <c r="E236" s="12"/>
      <c r="F236" s="161"/>
      <c r="G236" s="161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2"/>
      <c r="B237" s="12"/>
      <c r="C237" s="12"/>
      <c r="D237" s="160"/>
      <c r="E237" s="12"/>
      <c r="F237" s="161"/>
      <c r="G237" s="161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2"/>
      <c r="B238" s="12"/>
      <c r="C238" s="12"/>
      <c r="D238" s="160"/>
      <c r="E238" s="12"/>
      <c r="F238" s="161"/>
      <c r="G238" s="161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2"/>
      <c r="B239" s="12"/>
      <c r="C239" s="12"/>
      <c r="D239" s="160"/>
      <c r="E239" s="12"/>
      <c r="F239" s="161"/>
      <c r="G239" s="161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2"/>
      <c r="B240" s="12"/>
      <c r="C240" s="12"/>
      <c r="D240" s="160"/>
      <c r="E240" s="12"/>
      <c r="F240" s="161"/>
      <c r="G240" s="161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2"/>
      <c r="B241" s="12"/>
      <c r="C241" s="12"/>
      <c r="D241" s="160"/>
      <c r="E241" s="12"/>
      <c r="F241" s="161"/>
      <c r="G241" s="16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2"/>
      <c r="B242" s="12"/>
      <c r="C242" s="12"/>
      <c r="D242" s="160"/>
      <c r="E242" s="12"/>
      <c r="F242" s="161"/>
      <c r="G242" s="16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2"/>
      <c r="B243" s="12"/>
      <c r="C243" s="12"/>
      <c r="D243" s="160"/>
      <c r="E243" s="12"/>
      <c r="F243" s="161"/>
      <c r="G243" s="161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2"/>
      <c r="B244" s="12"/>
      <c r="C244" s="12"/>
      <c r="D244" s="160"/>
      <c r="E244" s="12"/>
      <c r="F244" s="161"/>
      <c r="G244" s="161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2"/>
      <c r="B245" s="12"/>
      <c r="C245" s="12"/>
      <c r="D245" s="160"/>
      <c r="E245" s="12"/>
      <c r="F245" s="161"/>
      <c r="G245" s="161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2"/>
      <c r="B246" s="12"/>
      <c r="C246" s="12"/>
      <c r="D246" s="160"/>
      <c r="E246" s="12"/>
      <c r="F246" s="161"/>
      <c r="G246" s="161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2"/>
      <c r="B247" s="12"/>
      <c r="C247" s="12"/>
      <c r="D247" s="160"/>
      <c r="E247" s="12"/>
      <c r="F247" s="161"/>
      <c r="G247" s="161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2"/>
      <c r="B248" s="12"/>
      <c r="C248" s="12"/>
      <c r="D248" s="160"/>
      <c r="E248" s="12"/>
      <c r="F248" s="161"/>
      <c r="G248" s="161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2"/>
      <c r="B249" s="12"/>
      <c r="C249" s="12"/>
      <c r="D249" s="160"/>
      <c r="E249" s="12"/>
      <c r="F249" s="161"/>
      <c r="G249" s="161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2"/>
      <c r="B250" s="12"/>
      <c r="C250" s="12"/>
      <c r="D250" s="160"/>
      <c r="E250" s="12"/>
      <c r="F250" s="161"/>
      <c r="G250" s="161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2"/>
      <c r="B251" s="12"/>
      <c r="C251" s="12"/>
      <c r="D251" s="160"/>
      <c r="E251" s="12"/>
      <c r="F251" s="161"/>
      <c r="G251" s="161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2"/>
      <c r="B252" s="12"/>
      <c r="C252" s="12"/>
      <c r="D252" s="160"/>
      <c r="E252" s="12"/>
      <c r="F252" s="161"/>
      <c r="G252" s="161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2"/>
      <c r="B253" s="12"/>
      <c r="C253" s="12"/>
      <c r="D253" s="160"/>
      <c r="E253" s="12"/>
      <c r="F253" s="161"/>
      <c r="G253" s="16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2"/>
      <c r="B254" s="12"/>
      <c r="C254" s="12"/>
      <c r="D254" s="160"/>
      <c r="E254" s="12"/>
      <c r="F254" s="161"/>
      <c r="G254" s="16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2"/>
      <c r="B255" s="12"/>
      <c r="C255" s="12"/>
      <c r="D255" s="160"/>
      <c r="E255" s="12"/>
      <c r="F255" s="161"/>
      <c r="G255" s="16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2"/>
      <c r="B256" s="12"/>
      <c r="C256" s="12"/>
      <c r="D256" s="160"/>
      <c r="E256" s="12"/>
      <c r="F256" s="161"/>
      <c r="G256" s="16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2"/>
      <c r="B257" s="12"/>
      <c r="C257" s="12"/>
      <c r="D257" s="160"/>
      <c r="E257" s="12"/>
      <c r="F257" s="161"/>
      <c r="G257" s="16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2"/>
      <c r="B258" s="12"/>
      <c r="C258" s="12"/>
      <c r="D258" s="160"/>
      <c r="E258" s="12"/>
      <c r="F258" s="161"/>
      <c r="G258" s="16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2"/>
      <c r="B259" s="12"/>
      <c r="C259" s="12"/>
      <c r="D259" s="160"/>
      <c r="E259" s="12"/>
      <c r="F259" s="161"/>
      <c r="G259" s="16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2"/>
      <c r="B260" s="12"/>
      <c r="C260" s="12"/>
      <c r="D260" s="160"/>
      <c r="E260" s="12"/>
      <c r="F260" s="161"/>
      <c r="G260" s="16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2"/>
      <c r="B261" s="12"/>
      <c r="C261" s="12"/>
      <c r="D261" s="160"/>
      <c r="E261" s="12"/>
      <c r="F261" s="161"/>
      <c r="G261" s="16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2"/>
      <c r="B262" s="12"/>
      <c r="C262" s="12"/>
      <c r="D262" s="160"/>
      <c r="E262" s="12"/>
      <c r="F262" s="161"/>
      <c r="G262" s="161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2"/>
      <c r="B263" s="12"/>
      <c r="C263" s="12"/>
      <c r="D263" s="160"/>
      <c r="E263" s="12"/>
      <c r="F263" s="161"/>
      <c r="G263" s="16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2"/>
      <c r="B264" s="12"/>
      <c r="C264" s="12"/>
      <c r="D264" s="160"/>
      <c r="E264" s="12"/>
      <c r="F264" s="161"/>
      <c r="G264" s="16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2"/>
      <c r="B265" s="12"/>
      <c r="C265" s="12"/>
      <c r="D265" s="160"/>
      <c r="E265" s="12"/>
      <c r="F265" s="161"/>
      <c r="G265" s="16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2"/>
      <c r="B266" s="12"/>
      <c r="C266" s="12"/>
      <c r="D266" s="160"/>
      <c r="E266" s="12"/>
      <c r="F266" s="161"/>
      <c r="G266" s="16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2"/>
      <c r="B267" s="12"/>
      <c r="C267" s="12"/>
      <c r="D267" s="160"/>
      <c r="E267" s="12"/>
      <c r="F267" s="161"/>
      <c r="G267" s="16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2"/>
      <c r="B268" s="12"/>
      <c r="C268" s="12"/>
      <c r="D268" s="160"/>
      <c r="E268" s="12"/>
      <c r="F268" s="161"/>
      <c r="G268" s="16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2"/>
      <c r="B269" s="12"/>
      <c r="C269" s="12"/>
      <c r="D269" s="160"/>
      <c r="E269" s="12"/>
      <c r="F269" s="161"/>
      <c r="G269" s="161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2"/>
      <c r="B270" s="12"/>
      <c r="C270" s="12"/>
      <c r="D270" s="160"/>
      <c r="E270" s="12"/>
      <c r="F270" s="161"/>
      <c r="G270" s="16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2"/>
      <c r="B271" s="12"/>
      <c r="C271" s="12"/>
      <c r="D271" s="160"/>
      <c r="E271" s="12"/>
      <c r="F271" s="161"/>
      <c r="G271" s="161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2"/>
      <c r="B272" s="12"/>
      <c r="C272" s="12"/>
      <c r="D272" s="160"/>
      <c r="E272" s="12"/>
      <c r="F272" s="161"/>
      <c r="G272" s="16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2"/>
      <c r="B273" s="12"/>
      <c r="C273" s="12"/>
      <c r="D273" s="160"/>
      <c r="E273" s="12"/>
      <c r="F273" s="161"/>
      <c r="G273" s="161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2"/>
      <c r="B274" s="12"/>
      <c r="C274" s="12"/>
      <c r="D274" s="160"/>
      <c r="E274" s="12"/>
      <c r="F274" s="161"/>
      <c r="G274" s="161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2"/>
      <c r="B275" s="12"/>
      <c r="C275" s="12"/>
      <c r="D275" s="160"/>
      <c r="E275" s="12"/>
      <c r="F275" s="161"/>
      <c r="G275" s="161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2"/>
      <c r="B276" s="12"/>
      <c r="C276" s="12"/>
      <c r="D276" s="160"/>
      <c r="E276" s="12"/>
      <c r="F276" s="161"/>
      <c r="G276" s="16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2"/>
      <c r="B277" s="12"/>
      <c r="C277" s="12"/>
      <c r="D277" s="160"/>
      <c r="E277" s="12"/>
      <c r="F277" s="161"/>
      <c r="G277" s="161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40"/>
      <c r="B278" s="140"/>
      <c r="C278" s="12"/>
      <c r="D278" s="160"/>
      <c r="E278" s="175"/>
      <c r="F278" s="161"/>
      <c r="G278" s="161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2"/>
      <c r="B279" s="12"/>
      <c r="C279" s="176"/>
      <c r="D279" s="177"/>
      <c r="E279" s="178"/>
      <c r="F279" s="179"/>
      <c r="G279" s="179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40"/>
      <c r="B280" s="140"/>
      <c r="C280" s="12"/>
      <c r="D280" s="160"/>
      <c r="E280" s="175"/>
      <c r="F280" s="161"/>
      <c r="G280" s="161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2"/>
      <c r="B281" s="12"/>
      <c r="C281" s="12"/>
      <c r="D281" s="160"/>
      <c r="E281" s="175"/>
      <c r="F281" s="161"/>
      <c r="G281" s="161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2"/>
      <c r="B282" s="12"/>
      <c r="C282" s="12"/>
      <c r="D282" s="160"/>
      <c r="E282" s="175"/>
      <c r="F282" s="161"/>
      <c r="G282" s="161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2"/>
      <c r="B283" s="12"/>
      <c r="C283" s="12"/>
      <c r="D283" s="160"/>
      <c r="E283" s="175"/>
      <c r="F283" s="161"/>
      <c r="G283" s="161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2"/>
      <c r="B284" s="12"/>
      <c r="C284" s="12"/>
      <c r="D284" s="160"/>
      <c r="E284" s="175"/>
      <c r="F284" s="161"/>
      <c r="G284" s="161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2"/>
      <c r="B285" s="12"/>
      <c r="C285" s="12"/>
      <c r="D285" s="160"/>
      <c r="E285" s="175"/>
      <c r="F285" s="161"/>
      <c r="G285" s="161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2"/>
      <c r="B286" s="12"/>
      <c r="C286" s="12"/>
      <c r="D286" s="160"/>
      <c r="E286" s="175"/>
      <c r="F286" s="161"/>
      <c r="G286" s="161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2"/>
      <c r="B287" s="12"/>
      <c r="C287" s="12"/>
      <c r="D287" s="160"/>
      <c r="E287" s="175"/>
      <c r="F287" s="161"/>
      <c r="G287" s="161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2"/>
      <c r="B288" s="12"/>
      <c r="C288" s="12"/>
      <c r="D288" s="160"/>
      <c r="E288" s="175"/>
      <c r="F288" s="161"/>
      <c r="G288" s="161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2"/>
      <c r="B289" s="12"/>
      <c r="C289" s="12"/>
      <c r="D289" s="160"/>
      <c r="E289" s="175"/>
      <c r="F289" s="161"/>
      <c r="G289" s="161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2"/>
      <c r="B290" s="12"/>
      <c r="C290" s="12"/>
      <c r="D290" s="160"/>
      <c r="E290" s="175"/>
      <c r="F290" s="161"/>
      <c r="G290" s="161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2"/>
      <c r="B291" s="12"/>
      <c r="C291" s="12"/>
      <c r="D291" s="160"/>
      <c r="E291" s="175"/>
      <c r="F291" s="161"/>
      <c r="G291" s="161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2"/>
      <c r="B292" s="12"/>
      <c r="C292" s="12"/>
      <c r="D292" s="160"/>
      <c r="E292" s="175"/>
      <c r="F292" s="161"/>
      <c r="G292" s="161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2"/>
      <c r="B293" s="12"/>
      <c r="C293" s="12"/>
      <c r="D293" s="160"/>
      <c r="E293" s="175"/>
      <c r="F293" s="161"/>
      <c r="G293" s="161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2"/>
      <c r="B294" s="12"/>
      <c r="C294" s="12"/>
      <c r="D294" s="160"/>
      <c r="E294" s="175"/>
      <c r="F294" s="161"/>
      <c r="G294" s="16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2"/>
      <c r="B295" s="12"/>
      <c r="C295" s="12"/>
      <c r="D295" s="160"/>
      <c r="E295" s="175"/>
      <c r="F295" s="161"/>
      <c r="G295" s="16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2"/>
      <c r="B296" s="12"/>
      <c r="C296" s="12"/>
      <c r="D296" s="160"/>
      <c r="E296" s="175"/>
      <c r="F296" s="161"/>
      <c r="G296" s="16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2"/>
      <c r="B297" s="12"/>
      <c r="C297" s="12"/>
      <c r="D297" s="160"/>
      <c r="E297" s="175"/>
      <c r="F297" s="161"/>
      <c r="G297" s="161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2"/>
      <c r="B298" s="12"/>
      <c r="C298" s="12"/>
      <c r="D298" s="160"/>
      <c r="E298" s="175"/>
      <c r="F298" s="161"/>
      <c r="G298" s="161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2"/>
      <c r="B299" s="12"/>
      <c r="C299" s="12"/>
      <c r="D299" s="160"/>
      <c r="E299" s="175"/>
      <c r="F299" s="161"/>
      <c r="G299" s="161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2"/>
      <c r="B300" s="12"/>
      <c r="C300" s="12"/>
      <c r="D300" s="160"/>
      <c r="E300" s="175"/>
      <c r="F300" s="161"/>
      <c r="G300" s="161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2"/>
      <c r="B301" s="12"/>
      <c r="C301" s="12"/>
      <c r="D301" s="160"/>
      <c r="E301" s="175"/>
      <c r="F301" s="161"/>
      <c r="G301" s="16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2"/>
      <c r="B302" s="12"/>
      <c r="C302" s="12"/>
      <c r="D302" s="160"/>
      <c r="E302" s="175"/>
      <c r="F302" s="161"/>
      <c r="G302" s="161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2"/>
      <c r="B303" s="12"/>
      <c r="C303" s="12"/>
      <c r="D303" s="160"/>
      <c r="E303" s="175"/>
      <c r="F303" s="161"/>
      <c r="G303" s="161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2"/>
      <c r="B304" s="12"/>
      <c r="C304" s="12"/>
      <c r="D304" s="160"/>
      <c r="E304" s="175"/>
      <c r="F304" s="161"/>
      <c r="G304" s="161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2"/>
      <c r="B305" s="12"/>
      <c r="C305" s="12"/>
      <c r="D305" s="160"/>
      <c r="E305" s="175"/>
      <c r="F305" s="161"/>
      <c r="G305" s="161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2"/>
      <c r="B306" s="12"/>
      <c r="C306" s="12"/>
      <c r="D306" s="160"/>
      <c r="E306" s="175"/>
      <c r="F306" s="161"/>
      <c r="G306" s="161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2"/>
      <c r="B307" s="12"/>
      <c r="C307" s="12"/>
      <c r="D307" s="160"/>
      <c r="E307" s="175"/>
      <c r="F307" s="161"/>
      <c r="G307" s="161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2"/>
      <c r="B308" s="12"/>
      <c r="C308" s="12"/>
      <c r="D308" s="160"/>
      <c r="E308" s="175"/>
      <c r="F308" s="161"/>
      <c r="G308" s="161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2"/>
      <c r="B309" s="12"/>
      <c r="C309" s="12"/>
      <c r="D309" s="160"/>
      <c r="E309" s="175"/>
      <c r="F309" s="161"/>
      <c r="G309" s="161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2"/>
      <c r="B310" s="12"/>
      <c r="C310" s="12"/>
      <c r="D310" s="160"/>
      <c r="E310" s="175"/>
      <c r="F310" s="161"/>
      <c r="G310" s="16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2"/>
      <c r="B311" s="12"/>
      <c r="C311" s="12"/>
      <c r="D311" s="160"/>
      <c r="E311" s="175"/>
      <c r="F311" s="161"/>
      <c r="G311" s="16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2"/>
      <c r="B312" s="12"/>
      <c r="C312" s="12"/>
      <c r="D312" s="160"/>
      <c r="E312" s="175"/>
      <c r="F312" s="161"/>
      <c r="G312" s="16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2"/>
      <c r="B313" s="12"/>
      <c r="C313" s="12"/>
      <c r="D313" s="160"/>
      <c r="E313" s="175"/>
      <c r="F313" s="161"/>
      <c r="G313" s="161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2"/>
      <c r="B314" s="12"/>
      <c r="C314" s="12"/>
      <c r="D314" s="160"/>
      <c r="E314" s="175"/>
      <c r="F314" s="161"/>
      <c r="G314" s="161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2"/>
      <c r="B315" s="12"/>
      <c r="C315" s="12"/>
      <c r="D315" s="160"/>
      <c r="E315" s="175"/>
      <c r="F315" s="161"/>
      <c r="G315" s="161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2"/>
      <c r="B316" s="12"/>
      <c r="C316" s="12"/>
      <c r="D316" s="160"/>
      <c r="E316" s="175"/>
      <c r="F316" s="161"/>
      <c r="G316" s="161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2"/>
      <c r="B317" s="12"/>
      <c r="C317" s="12"/>
      <c r="D317" s="160"/>
      <c r="E317" s="175"/>
      <c r="F317" s="161"/>
      <c r="G317" s="161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2"/>
      <c r="B318" s="12"/>
      <c r="C318" s="12"/>
      <c r="D318" s="160"/>
      <c r="E318" s="175"/>
      <c r="F318" s="161"/>
      <c r="G318" s="161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2"/>
      <c r="B319" s="12"/>
      <c r="C319" s="12"/>
      <c r="D319" s="160"/>
      <c r="E319" s="175"/>
      <c r="F319" s="161"/>
      <c r="G319" s="16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2"/>
      <c r="B320" s="12"/>
      <c r="C320" s="12"/>
      <c r="D320" s="160"/>
      <c r="E320" s="175"/>
      <c r="F320" s="161"/>
      <c r="G320" s="161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2"/>
      <c r="B321" s="12"/>
      <c r="C321" s="12"/>
      <c r="D321" s="160"/>
      <c r="E321" s="175"/>
      <c r="F321" s="161"/>
      <c r="G321" s="161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2"/>
      <c r="B322" s="12"/>
      <c r="C322" s="12"/>
      <c r="D322" s="160"/>
      <c r="E322" s="175"/>
      <c r="F322" s="161"/>
      <c r="G322" s="161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2"/>
      <c r="B323" s="12"/>
      <c r="C323" s="12"/>
      <c r="D323" s="160"/>
      <c r="E323" s="175"/>
      <c r="F323" s="161"/>
      <c r="G323" s="161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2"/>
      <c r="B324" s="12"/>
      <c r="C324" s="12"/>
      <c r="D324" s="160"/>
      <c r="E324" s="175"/>
      <c r="F324" s="161"/>
      <c r="G324" s="161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2"/>
      <c r="B325" s="12"/>
      <c r="C325" s="12"/>
      <c r="D325" s="160"/>
      <c r="E325" s="175"/>
      <c r="F325" s="161"/>
      <c r="G325" s="161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2"/>
      <c r="B326" s="12"/>
      <c r="C326" s="12"/>
      <c r="D326" s="160"/>
      <c r="E326" s="175"/>
      <c r="F326" s="161"/>
      <c r="G326" s="161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2"/>
      <c r="B327" s="12"/>
      <c r="C327" s="12"/>
      <c r="D327" s="160"/>
      <c r="E327" s="175"/>
      <c r="F327" s="161"/>
      <c r="G327" s="161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2"/>
      <c r="B328" s="12"/>
      <c r="C328" s="12"/>
      <c r="D328" s="160"/>
      <c r="E328" s="175"/>
      <c r="F328" s="161"/>
      <c r="G328" s="161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2"/>
      <c r="B329" s="12"/>
      <c r="C329" s="12"/>
      <c r="D329" s="160"/>
      <c r="E329" s="175"/>
      <c r="F329" s="161"/>
      <c r="G329" s="161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2"/>
      <c r="B330" s="12"/>
      <c r="C330" s="12"/>
      <c r="D330" s="160"/>
      <c r="E330" s="175"/>
      <c r="F330" s="161"/>
      <c r="G330" s="161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2"/>
      <c r="B331" s="12"/>
      <c r="C331" s="12"/>
      <c r="D331" s="160"/>
      <c r="E331" s="175"/>
      <c r="F331" s="161"/>
      <c r="G331" s="161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2"/>
      <c r="B332" s="12"/>
      <c r="C332" s="12"/>
      <c r="D332" s="160"/>
      <c r="E332" s="175"/>
      <c r="F332" s="161"/>
      <c r="G332" s="161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2"/>
      <c r="B333" s="12"/>
      <c r="C333" s="12"/>
      <c r="D333" s="160"/>
      <c r="E333" s="175"/>
      <c r="F333" s="161"/>
      <c r="G333" s="161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2"/>
      <c r="B334" s="12"/>
      <c r="C334" s="12"/>
      <c r="D334" s="160"/>
      <c r="E334" s="175"/>
      <c r="F334" s="161"/>
      <c r="G334" s="161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2"/>
      <c r="B335" s="12"/>
      <c r="C335" s="12"/>
      <c r="D335" s="160"/>
      <c r="E335" s="175"/>
      <c r="F335" s="161"/>
      <c r="G335" s="161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2"/>
      <c r="B336" s="12"/>
      <c r="C336" s="12"/>
      <c r="D336" s="160"/>
      <c r="E336" s="175"/>
      <c r="F336" s="161"/>
      <c r="G336" s="161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2"/>
      <c r="B337" s="12"/>
      <c r="C337" s="12"/>
      <c r="D337" s="160"/>
      <c r="E337" s="175"/>
      <c r="F337" s="161"/>
      <c r="G337" s="161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2"/>
      <c r="B338" s="12"/>
      <c r="C338" s="12"/>
      <c r="D338" s="160"/>
      <c r="E338" s="175"/>
      <c r="F338" s="161"/>
      <c r="G338" s="161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2"/>
      <c r="B339" s="12"/>
      <c r="C339" s="12"/>
      <c r="D339" s="160"/>
      <c r="E339" s="175"/>
      <c r="F339" s="161"/>
      <c r="G339" s="161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2"/>
      <c r="B340" s="12"/>
      <c r="C340" s="12"/>
      <c r="D340" s="160"/>
      <c r="E340" s="175"/>
      <c r="F340" s="161"/>
      <c r="G340" s="161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2"/>
      <c r="B341" s="12"/>
      <c r="C341" s="12"/>
      <c r="D341" s="160"/>
      <c r="E341" s="175"/>
      <c r="F341" s="161"/>
      <c r="G341" s="161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2"/>
      <c r="B342" s="12"/>
      <c r="C342" s="12"/>
      <c r="D342" s="160"/>
      <c r="E342" s="175"/>
      <c r="F342" s="161"/>
      <c r="G342" s="161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2"/>
      <c r="B343" s="12"/>
      <c r="C343" s="12"/>
      <c r="D343" s="160"/>
      <c r="E343" s="175"/>
      <c r="F343" s="161"/>
      <c r="G343" s="161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2"/>
      <c r="B344" s="12"/>
      <c r="C344" s="12"/>
      <c r="D344" s="160"/>
      <c r="E344" s="175"/>
      <c r="F344" s="161"/>
      <c r="G344" s="161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2"/>
      <c r="B345" s="12"/>
      <c r="C345" s="12"/>
      <c r="D345" s="160"/>
      <c r="E345" s="175"/>
      <c r="F345" s="161"/>
      <c r="G345" s="161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2"/>
      <c r="B346" s="12"/>
      <c r="C346" s="12"/>
      <c r="D346" s="160"/>
      <c r="E346" s="175"/>
      <c r="F346" s="161"/>
      <c r="G346" s="161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2"/>
      <c r="B347" s="12"/>
      <c r="C347" s="12"/>
      <c r="D347" s="160"/>
      <c r="E347" s="175"/>
      <c r="F347" s="161"/>
      <c r="G347" s="161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2"/>
      <c r="B348" s="12"/>
      <c r="C348" s="12"/>
      <c r="D348" s="160"/>
      <c r="E348" s="175"/>
      <c r="F348" s="161"/>
      <c r="G348" s="161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2"/>
      <c r="B349" s="12"/>
      <c r="C349" s="12"/>
      <c r="D349" s="160"/>
      <c r="E349" s="175"/>
      <c r="F349" s="161"/>
      <c r="G349" s="161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2"/>
      <c r="B350" s="12"/>
      <c r="C350" s="12"/>
      <c r="D350" s="160"/>
      <c r="E350" s="175"/>
      <c r="F350" s="161"/>
      <c r="G350" s="161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2"/>
      <c r="B351" s="12"/>
      <c r="C351" s="12"/>
      <c r="D351" s="160"/>
      <c r="E351" s="175"/>
      <c r="F351" s="161"/>
      <c r="G351" s="161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2"/>
      <c r="B352" s="12"/>
      <c r="C352" s="12"/>
      <c r="D352" s="160"/>
      <c r="E352" s="175"/>
      <c r="F352" s="161"/>
      <c r="G352" s="161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2"/>
      <c r="B353" s="12"/>
      <c r="C353" s="12"/>
      <c r="D353" s="160"/>
      <c r="E353" s="175"/>
      <c r="F353" s="161"/>
      <c r="G353" s="161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2"/>
      <c r="B354" s="12"/>
      <c r="C354" s="12"/>
      <c r="D354" s="160"/>
      <c r="E354" s="175"/>
      <c r="F354" s="161"/>
      <c r="G354" s="161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2"/>
      <c r="B355" s="12"/>
      <c r="C355" s="12"/>
      <c r="D355" s="160"/>
      <c r="E355" s="175"/>
      <c r="F355" s="161"/>
      <c r="G355" s="161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2"/>
      <c r="B356" s="12"/>
      <c r="C356" s="12"/>
      <c r="D356" s="160"/>
      <c r="E356" s="175"/>
      <c r="F356" s="161"/>
      <c r="G356" s="161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2"/>
      <c r="B357" s="12"/>
      <c r="C357" s="12"/>
      <c r="D357" s="160"/>
      <c r="E357" s="175"/>
      <c r="F357" s="161"/>
      <c r="G357" s="161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2"/>
      <c r="B358" s="12"/>
      <c r="C358" s="12"/>
      <c r="D358" s="160"/>
      <c r="E358" s="175"/>
      <c r="F358" s="161"/>
      <c r="G358" s="161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2"/>
      <c r="B359" s="12"/>
      <c r="C359" s="12"/>
      <c r="D359" s="160"/>
      <c r="E359" s="175"/>
      <c r="F359" s="161"/>
      <c r="G359" s="161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2"/>
      <c r="B360" s="12"/>
      <c r="C360" s="12"/>
      <c r="D360" s="160"/>
      <c r="E360" s="175"/>
      <c r="F360" s="161"/>
      <c r="G360" s="161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2"/>
      <c r="B361" s="12"/>
      <c r="C361" s="12"/>
      <c r="D361" s="160"/>
      <c r="E361" s="175"/>
      <c r="F361" s="161"/>
      <c r="G361" s="161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2"/>
      <c r="B362" s="12"/>
      <c r="C362" s="12"/>
      <c r="D362" s="160"/>
      <c r="E362" s="175"/>
      <c r="F362" s="161"/>
      <c r="G362" s="161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2"/>
      <c r="B363" s="12"/>
      <c r="C363" s="12"/>
      <c r="D363" s="160"/>
      <c r="E363" s="175"/>
      <c r="F363" s="161"/>
      <c r="G363" s="161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2"/>
      <c r="B364" s="12"/>
      <c r="C364" s="12"/>
      <c r="D364" s="160"/>
      <c r="E364" s="175"/>
      <c r="F364" s="161"/>
      <c r="G364" s="161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2"/>
      <c r="B365" s="12"/>
      <c r="C365" s="12"/>
      <c r="D365" s="160"/>
      <c r="E365" s="175"/>
      <c r="F365" s="161"/>
      <c r="G365" s="161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2"/>
      <c r="B366" s="12"/>
      <c r="C366" s="12"/>
      <c r="D366" s="160"/>
      <c r="E366" s="175"/>
      <c r="F366" s="161"/>
      <c r="G366" s="161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2"/>
      <c r="B367" s="12"/>
      <c r="C367" s="12"/>
      <c r="D367" s="160"/>
      <c r="E367" s="175"/>
      <c r="F367" s="161"/>
      <c r="G367" s="161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2"/>
      <c r="B368" s="12"/>
      <c r="C368" s="12"/>
      <c r="D368" s="160"/>
      <c r="E368" s="175"/>
      <c r="F368" s="161"/>
      <c r="G368" s="161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2"/>
      <c r="B369" s="12"/>
      <c r="C369" s="12"/>
      <c r="D369" s="160"/>
      <c r="E369" s="175"/>
      <c r="F369" s="161"/>
      <c r="G369" s="161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2"/>
      <c r="B370" s="12"/>
      <c r="C370" s="12"/>
      <c r="D370" s="160"/>
      <c r="E370" s="175"/>
      <c r="F370" s="161"/>
      <c r="G370" s="161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2"/>
      <c r="B371" s="12"/>
      <c r="C371" s="12"/>
      <c r="D371" s="160"/>
      <c r="E371" s="175"/>
      <c r="F371" s="161"/>
      <c r="G371" s="161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2"/>
      <c r="B372" s="12"/>
      <c r="C372" s="12"/>
      <c r="D372" s="160"/>
      <c r="E372" s="175"/>
      <c r="F372" s="161"/>
      <c r="G372" s="161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2"/>
      <c r="B373" s="12"/>
      <c r="C373" s="12"/>
      <c r="D373" s="160"/>
      <c r="E373" s="175"/>
      <c r="F373" s="161"/>
      <c r="G373" s="161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2"/>
      <c r="B374" s="12"/>
      <c r="C374" s="12"/>
      <c r="D374" s="160"/>
      <c r="E374" s="175"/>
      <c r="F374" s="161"/>
      <c r="G374" s="161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2"/>
      <c r="B375" s="12"/>
      <c r="C375" s="12"/>
      <c r="D375" s="160"/>
      <c r="E375" s="175"/>
      <c r="F375" s="161"/>
      <c r="G375" s="161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2"/>
      <c r="B376" s="12"/>
      <c r="C376" s="12"/>
      <c r="D376" s="160"/>
      <c r="E376" s="175"/>
      <c r="F376" s="161"/>
      <c r="G376" s="161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2"/>
      <c r="B377" s="12"/>
      <c r="C377" s="12"/>
      <c r="D377" s="160"/>
      <c r="E377" s="175"/>
      <c r="F377" s="161"/>
      <c r="G377" s="161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2"/>
      <c r="B378" s="12"/>
      <c r="C378" s="12"/>
      <c r="D378" s="160"/>
      <c r="E378" s="175"/>
      <c r="F378" s="161"/>
      <c r="G378" s="161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2"/>
      <c r="B379" s="12"/>
      <c r="C379" s="12"/>
      <c r="D379" s="160"/>
      <c r="E379" s="175"/>
      <c r="F379" s="161"/>
      <c r="G379" s="161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2"/>
      <c r="B380" s="12"/>
      <c r="C380" s="12"/>
      <c r="D380" s="160"/>
      <c r="E380" s="175"/>
      <c r="F380" s="161"/>
      <c r="G380" s="161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2"/>
      <c r="B381" s="12"/>
      <c r="C381" s="12"/>
      <c r="D381" s="160"/>
      <c r="E381" s="175"/>
      <c r="F381" s="161"/>
      <c r="G381" s="161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2"/>
      <c r="B382" s="12"/>
      <c r="C382" s="12"/>
      <c r="D382" s="160"/>
      <c r="E382" s="175"/>
      <c r="F382" s="161"/>
      <c r="G382" s="161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2"/>
      <c r="B383" s="12"/>
      <c r="C383" s="12"/>
      <c r="D383" s="160"/>
      <c r="E383" s="175"/>
      <c r="F383" s="161"/>
      <c r="G383" s="161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2"/>
      <c r="B384" s="12"/>
      <c r="C384" s="12"/>
      <c r="D384" s="160"/>
      <c r="E384" s="175"/>
      <c r="F384" s="161"/>
      <c r="G384" s="161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2"/>
      <c r="B385" s="12"/>
      <c r="C385" s="12"/>
      <c r="D385" s="160"/>
      <c r="E385" s="175"/>
      <c r="F385" s="161"/>
      <c r="G385" s="161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2"/>
      <c r="B386" s="12"/>
      <c r="C386" s="12"/>
      <c r="D386" s="160"/>
      <c r="E386" s="175"/>
      <c r="F386" s="161"/>
      <c r="G386" s="161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2"/>
      <c r="B387" s="12"/>
      <c r="C387" s="12"/>
      <c r="D387" s="160"/>
      <c r="E387" s="175"/>
      <c r="F387" s="161"/>
      <c r="G387" s="161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2"/>
      <c r="B388" s="12"/>
      <c r="C388" s="12"/>
      <c r="D388" s="160"/>
      <c r="E388" s="175"/>
      <c r="F388" s="161"/>
      <c r="G388" s="161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2"/>
      <c r="B389" s="12"/>
      <c r="C389" s="12"/>
      <c r="D389" s="160"/>
      <c r="E389" s="175"/>
      <c r="F389" s="161"/>
      <c r="G389" s="161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2"/>
      <c r="B390" s="12"/>
      <c r="C390" s="12"/>
      <c r="D390" s="160"/>
      <c r="E390" s="175"/>
      <c r="F390" s="161"/>
      <c r="G390" s="161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2"/>
      <c r="B391" s="12"/>
      <c r="C391" s="12"/>
      <c r="D391" s="160"/>
      <c r="E391" s="175"/>
      <c r="F391" s="161"/>
      <c r="G391" s="161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2"/>
      <c r="B392" s="12"/>
      <c r="C392" s="12"/>
      <c r="D392" s="160"/>
      <c r="E392" s="175"/>
      <c r="F392" s="161"/>
      <c r="G392" s="161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2"/>
      <c r="B393" s="12"/>
      <c r="C393" s="12"/>
      <c r="D393" s="160"/>
      <c r="E393" s="175"/>
      <c r="F393" s="161"/>
      <c r="G393" s="161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2"/>
      <c r="B394" s="12"/>
      <c r="C394" s="12"/>
      <c r="D394" s="160"/>
      <c r="E394" s="175"/>
      <c r="F394" s="161"/>
      <c r="G394" s="161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2"/>
      <c r="B395" s="12"/>
      <c r="C395" s="12"/>
      <c r="D395" s="160"/>
      <c r="E395" s="175"/>
      <c r="F395" s="161"/>
      <c r="G395" s="161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2"/>
      <c r="B396" s="12"/>
      <c r="C396" s="12"/>
      <c r="D396" s="160"/>
      <c r="E396" s="175"/>
      <c r="F396" s="161"/>
      <c r="G396" s="161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2"/>
      <c r="B397" s="12"/>
      <c r="C397" s="12"/>
      <c r="D397" s="160"/>
      <c r="E397" s="175"/>
      <c r="F397" s="161"/>
      <c r="G397" s="161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12"/>
      <c r="B398" s="12"/>
      <c r="C398" s="12"/>
      <c r="D398" s="160"/>
      <c r="E398" s="175"/>
      <c r="F398" s="161"/>
      <c r="G398" s="161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2"/>
      <c r="B399" s="12"/>
      <c r="C399" s="12"/>
      <c r="D399" s="160"/>
      <c r="E399" s="175"/>
      <c r="F399" s="161"/>
      <c r="G399" s="161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2"/>
      <c r="B400" s="12"/>
      <c r="C400" s="12"/>
      <c r="D400" s="160"/>
      <c r="E400" s="175"/>
      <c r="F400" s="161"/>
      <c r="G400" s="161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2"/>
      <c r="B401" s="12"/>
      <c r="C401" s="12"/>
      <c r="D401" s="160"/>
      <c r="E401" s="175"/>
      <c r="F401" s="161"/>
      <c r="G401" s="161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2"/>
      <c r="B402" s="12"/>
      <c r="C402" s="12"/>
      <c r="D402" s="160"/>
      <c r="E402" s="175"/>
      <c r="F402" s="161"/>
      <c r="G402" s="161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2"/>
      <c r="B403" s="12"/>
      <c r="C403" s="12"/>
      <c r="D403" s="160"/>
      <c r="E403" s="175"/>
      <c r="F403" s="161"/>
      <c r="G403" s="161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2"/>
      <c r="B404" s="12"/>
      <c r="C404" s="12"/>
      <c r="D404" s="160"/>
      <c r="E404" s="175"/>
      <c r="F404" s="161"/>
      <c r="G404" s="161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2"/>
      <c r="B405" s="12"/>
      <c r="C405" s="12"/>
      <c r="D405" s="160"/>
      <c r="E405" s="175"/>
      <c r="F405" s="161"/>
      <c r="G405" s="161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2"/>
      <c r="B406" s="12"/>
      <c r="C406" s="12"/>
      <c r="D406" s="160"/>
      <c r="E406" s="175"/>
      <c r="F406" s="161"/>
      <c r="G406" s="161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2"/>
      <c r="B407" s="12"/>
      <c r="C407" s="12"/>
      <c r="D407" s="160"/>
      <c r="E407" s="175"/>
      <c r="F407" s="161"/>
      <c r="G407" s="161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2"/>
      <c r="B408" s="12"/>
      <c r="C408" s="12"/>
      <c r="D408" s="160"/>
      <c r="E408" s="175"/>
      <c r="F408" s="161"/>
      <c r="G408" s="161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2"/>
      <c r="B409" s="12"/>
      <c r="C409" s="12"/>
      <c r="D409" s="160"/>
      <c r="E409" s="175"/>
      <c r="F409" s="161"/>
      <c r="G409" s="161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2"/>
      <c r="B410" s="12"/>
      <c r="C410" s="12"/>
      <c r="D410" s="160"/>
      <c r="E410" s="175"/>
      <c r="F410" s="161"/>
      <c r="G410" s="161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2"/>
      <c r="B411" s="12"/>
      <c r="C411" s="12"/>
      <c r="D411" s="160"/>
      <c r="E411" s="175"/>
      <c r="F411" s="161"/>
      <c r="G411" s="161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2"/>
      <c r="B412" s="12"/>
      <c r="C412" s="12"/>
      <c r="D412" s="160"/>
      <c r="E412" s="175"/>
      <c r="F412" s="161"/>
      <c r="G412" s="161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2"/>
      <c r="B413" s="12"/>
      <c r="C413" s="12"/>
      <c r="D413" s="160"/>
      <c r="E413" s="175"/>
      <c r="F413" s="161"/>
      <c r="G413" s="161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2"/>
      <c r="B414" s="12"/>
      <c r="C414" s="12"/>
      <c r="D414" s="160"/>
      <c r="E414" s="175"/>
      <c r="F414" s="161"/>
      <c r="G414" s="161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2"/>
      <c r="B415" s="12"/>
      <c r="C415" s="12"/>
      <c r="D415" s="160"/>
      <c r="E415" s="175"/>
      <c r="F415" s="161"/>
      <c r="G415" s="161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2"/>
      <c r="B416" s="12"/>
      <c r="C416" s="12"/>
      <c r="D416" s="160"/>
      <c r="E416" s="175"/>
      <c r="F416" s="161"/>
      <c r="G416" s="161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2"/>
      <c r="B417" s="12"/>
      <c r="C417" s="12"/>
      <c r="D417" s="160"/>
      <c r="E417" s="175"/>
      <c r="F417" s="161"/>
      <c r="G417" s="161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2"/>
      <c r="B418" s="12"/>
      <c r="C418" s="12"/>
      <c r="D418" s="160"/>
      <c r="E418" s="175"/>
      <c r="F418" s="161"/>
      <c r="G418" s="161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2"/>
      <c r="B419" s="12"/>
      <c r="C419" s="12"/>
      <c r="D419" s="160"/>
      <c r="E419" s="175"/>
      <c r="F419" s="161"/>
      <c r="G419" s="161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2"/>
      <c r="B420" s="12"/>
      <c r="C420" s="12"/>
      <c r="D420" s="160"/>
      <c r="E420" s="175"/>
      <c r="F420" s="161"/>
      <c r="G420" s="161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/>
    <row r="422" spans="1:26" ht="15.75" customHeight="1"/>
    <row r="423" spans="1:26" ht="15.75" customHeight="1"/>
    <row r="424" spans="1:26" ht="15.75" customHeight="1"/>
    <row r="425" spans="1:26" ht="15.75" customHeight="1"/>
    <row r="426" spans="1:26" ht="15.75" customHeight="1"/>
    <row r="427" spans="1:26" ht="15.75" customHeight="1"/>
    <row r="428" spans="1:26" ht="15.75" customHeight="1"/>
    <row r="429" spans="1:26" ht="15.75" customHeight="1"/>
    <row r="430" spans="1:26" ht="15.75" customHeight="1"/>
    <row r="431" spans="1:26" ht="15.75" customHeight="1"/>
    <row r="432" spans="1:26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4">
    <mergeCell ref="A220:F220"/>
    <mergeCell ref="A1:G1"/>
    <mergeCell ref="A2:B2"/>
    <mergeCell ref="C2:G2"/>
  </mergeCells>
  <pageMargins left="0.7" right="0.7" top="0.75" bottom="0.75" header="0" footer="0"/>
  <pageSetup orientation="landscape"/>
  <headerFooter>
    <oddHeader>&amp;LLesy hl. m. Prahy - "Stavební úpravy záchranné stanice v Jinonicích" (karanténa)</oddHeader>
    <oddFooter>&amp;CStránka &amp;P 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F13" sqref="F13"/>
    </sheetView>
  </sheetViews>
  <sheetFormatPr defaultColWidth="14.42578125" defaultRowHeight="15" customHeight="1"/>
  <cols>
    <col min="1" max="1" width="40.7109375" customWidth="1"/>
    <col min="2" max="2" width="6.85546875" customWidth="1"/>
    <col min="3" max="3" width="7.28515625" customWidth="1"/>
    <col min="4" max="4" width="13.85546875" customWidth="1"/>
    <col min="5" max="5" width="14" customWidth="1"/>
    <col min="6" max="6" width="12.42578125" customWidth="1"/>
    <col min="7" max="8" width="9.140625" customWidth="1"/>
    <col min="9" max="26" width="8" customWidth="1"/>
  </cols>
  <sheetData>
    <row r="1" spans="1:26" ht="13.5" customHeight="1">
      <c r="A1" s="1" t="s">
        <v>2</v>
      </c>
      <c r="B1" s="368" t="s">
        <v>3</v>
      </c>
      <c r="C1" s="369"/>
      <c r="D1" s="369"/>
      <c r="E1" s="369"/>
      <c r="F1" s="37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>
      <c r="A2" s="371" t="s">
        <v>15</v>
      </c>
      <c r="B2" s="372"/>
      <c r="C2" s="372"/>
      <c r="D2" s="372"/>
      <c r="E2" s="372"/>
      <c r="F2" s="37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0.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" customHeight="1">
      <c r="A4" s="36"/>
      <c r="B4" s="37"/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>
      <c r="A5" s="42" t="s">
        <v>3</v>
      </c>
      <c r="B5" s="43"/>
      <c r="C5" s="44"/>
      <c r="D5" s="45"/>
      <c r="E5" s="343">
        <f>SUM(E7,E16,E31,E39,E43)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50"/>
      <c r="B6" s="51"/>
      <c r="C6" s="52"/>
      <c r="D6" s="53"/>
      <c r="E6" s="297"/>
      <c r="F6" s="5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57" t="s">
        <v>52</v>
      </c>
      <c r="B7" s="59"/>
      <c r="C7" s="61"/>
      <c r="D7" s="62"/>
      <c r="E7" s="331">
        <f>SUM(E8:E14)</f>
        <v>0</v>
      </c>
      <c r="F7" s="65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0.25" customHeight="1">
      <c r="A8" s="68" t="s">
        <v>59</v>
      </c>
      <c r="B8" s="70" t="s">
        <v>61</v>
      </c>
      <c r="C8" s="71">
        <v>1</v>
      </c>
      <c r="D8" s="300">
        <v>0</v>
      </c>
      <c r="E8" s="335">
        <f t="shared" ref="E8:E14" si="0">D8*C8</f>
        <v>0</v>
      </c>
      <c r="F8" s="73" t="s">
        <v>66</v>
      </c>
      <c r="G8" s="41"/>
      <c r="H8" s="74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22.5" customHeight="1">
      <c r="A9" s="75" t="s">
        <v>69</v>
      </c>
      <c r="B9" s="70" t="s">
        <v>61</v>
      </c>
      <c r="C9" s="71">
        <v>1</v>
      </c>
      <c r="D9" s="300">
        <v>0</v>
      </c>
      <c r="E9" s="335">
        <f t="shared" si="0"/>
        <v>0</v>
      </c>
      <c r="F9" s="7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7" customHeight="1">
      <c r="A10" s="68" t="s">
        <v>72</v>
      </c>
      <c r="B10" s="70" t="s">
        <v>61</v>
      </c>
      <c r="C10" s="71">
        <v>1</v>
      </c>
      <c r="D10" s="300">
        <v>0</v>
      </c>
      <c r="E10" s="335">
        <f t="shared" si="0"/>
        <v>0</v>
      </c>
      <c r="F10" s="73" t="s">
        <v>66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0.25" customHeight="1">
      <c r="A11" s="68" t="s">
        <v>74</v>
      </c>
      <c r="B11" s="70" t="s">
        <v>61</v>
      </c>
      <c r="C11" s="71">
        <v>1</v>
      </c>
      <c r="D11" s="300">
        <v>0</v>
      </c>
      <c r="E11" s="335">
        <f t="shared" si="0"/>
        <v>0</v>
      </c>
      <c r="F11" s="73" t="s">
        <v>66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0.25" customHeight="1">
      <c r="A12" s="68" t="s">
        <v>78</v>
      </c>
      <c r="B12" s="70" t="s">
        <v>61</v>
      </c>
      <c r="C12" s="71">
        <v>1</v>
      </c>
      <c r="D12" s="300">
        <v>0</v>
      </c>
      <c r="E12" s="335">
        <f t="shared" si="0"/>
        <v>0</v>
      </c>
      <c r="F12" s="73" t="s">
        <v>66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45" customHeight="1">
      <c r="A13" s="75" t="s">
        <v>81</v>
      </c>
      <c r="B13" s="70" t="s">
        <v>83</v>
      </c>
      <c r="C13" s="71">
        <v>1</v>
      </c>
      <c r="D13" s="298">
        <v>0</v>
      </c>
      <c r="E13" s="335">
        <f t="shared" si="0"/>
        <v>0</v>
      </c>
      <c r="F13" s="76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33.75" customHeight="1">
      <c r="A14" s="75" t="s">
        <v>85</v>
      </c>
      <c r="B14" s="70" t="s">
        <v>83</v>
      </c>
      <c r="C14" s="71">
        <v>2</v>
      </c>
      <c r="D14" s="298">
        <v>0</v>
      </c>
      <c r="E14" s="335">
        <f t="shared" si="0"/>
        <v>0</v>
      </c>
      <c r="F14" s="76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2" customHeight="1">
      <c r="A15" s="68"/>
      <c r="B15" s="70"/>
      <c r="C15" s="71"/>
      <c r="D15" s="300"/>
      <c r="E15" s="325"/>
      <c r="F15" s="78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" customHeight="1">
      <c r="A16" s="79" t="s">
        <v>89</v>
      </c>
      <c r="B16" s="80"/>
      <c r="C16" s="81"/>
      <c r="D16" s="338"/>
      <c r="E16" s="331">
        <f>SUM(E17:E29)</f>
        <v>0</v>
      </c>
      <c r="F16" s="82" t="s">
        <v>43</v>
      </c>
      <c r="G16" s="41"/>
      <c r="H16" s="8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1.25" customHeight="1">
      <c r="A17" s="68" t="s">
        <v>92</v>
      </c>
      <c r="B17" s="70" t="s">
        <v>93</v>
      </c>
      <c r="C17" s="84">
        <v>3</v>
      </c>
      <c r="D17" s="298">
        <v>0</v>
      </c>
      <c r="E17" s="335">
        <f t="shared" ref="E17:E29" si="1">D17*C17</f>
        <v>0</v>
      </c>
      <c r="F17" s="78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1.25" customHeight="1">
      <c r="A18" s="68" t="s">
        <v>97</v>
      </c>
      <c r="B18" s="70" t="s">
        <v>93</v>
      </c>
      <c r="C18" s="84">
        <v>3</v>
      </c>
      <c r="D18" s="298">
        <v>0</v>
      </c>
      <c r="E18" s="335">
        <f t="shared" si="1"/>
        <v>0</v>
      </c>
      <c r="F18" s="78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68" t="s">
        <v>98</v>
      </c>
      <c r="B19" s="70" t="s">
        <v>93</v>
      </c>
      <c r="C19" s="84">
        <v>4</v>
      </c>
      <c r="D19" s="298">
        <v>0</v>
      </c>
      <c r="E19" s="335">
        <f t="shared" si="1"/>
        <v>0</v>
      </c>
      <c r="F19" s="7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68" t="s">
        <v>100</v>
      </c>
      <c r="B20" s="70" t="s">
        <v>93</v>
      </c>
      <c r="C20" s="84">
        <v>6</v>
      </c>
      <c r="D20" s="298">
        <v>0</v>
      </c>
      <c r="E20" s="335">
        <f t="shared" si="1"/>
        <v>0</v>
      </c>
      <c r="F20" s="85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68" t="s">
        <v>102</v>
      </c>
      <c r="B21" s="70" t="s">
        <v>93</v>
      </c>
      <c r="C21" s="84">
        <v>3</v>
      </c>
      <c r="D21" s="298">
        <v>0</v>
      </c>
      <c r="E21" s="335">
        <f t="shared" si="1"/>
        <v>0</v>
      </c>
      <c r="F21" s="78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1.25" customHeight="1">
      <c r="A22" s="68" t="s">
        <v>104</v>
      </c>
      <c r="B22" s="70" t="s">
        <v>93</v>
      </c>
      <c r="C22" s="84">
        <v>3</v>
      </c>
      <c r="D22" s="298">
        <v>0</v>
      </c>
      <c r="E22" s="335">
        <f t="shared" si="1"/>
        <v>0</v>
      </c>
      <c r="F22" s="78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1.25" customHeight="1">
      <c r="A23" s="68" t="s">
        <v>106</v>
      </c>
      <c r="B23" s="70" t="s">
        <v>93</v>
      </c>
      <c r="C23" s="84">
        <v>4</v>
      </c>
      <c r="D23" s="298">
        <v>0</v>
      </c>
      <c r="E23" s="335">
        <f t="shared" si="1"/>
        <v>0</v>
      </c>
      <c r="F23" s="78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1.25" customHeight="1">
      <c r="A24" s="68" t="s">
        <v>108</v>
      </c>
      <c r="B24" s="70" t="s">
        <v>93</v>
      </c>
      <c r="C24" s="84">
        <v>6</v>
      </c>
      <c r="D24" s="298">
        <v>0</v>
      </c>
      <c r="E24" s="335">
        <f t="shared" si="1"/>
        <v>0</v>
      </c>
      <c r="F24" s="78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1.25" customHeight="1">
      <c r="A25" s="75" t="s">
        <v>109</v>
      </c>
      <c r="B25" s="70" t="s">
        <v>61</v>
      </c>
      <c r="C25" s="71">
        <v>1</v>
      </c>
      <c r="D25" s="298">
        <v>0</v>
      </c>
      <c r="E25" s="335">
        <f t="shared" si="1"/>
        <v>0</v>
      </c>
      <c r="F25" s="7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1.25" customHeight="1">
      <c r="A26" s="75" t="s">
        <v>111</v>
      </c>
      <c r="B26" s="70" t="s">
        <v>61</v>
      </c>
      <c r="C26" s="71">
        <v>1</v>
      </c>
      <c r="D26" s="298">
        <v>0</v>
      </c>
      <c r="E26" s="335">
        <f t="shared" si="1"/>
        <v>0</v>
      </c>
      <c r="F26" s="7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5" t="s">
        <v>112</v>
      </c>
      <c r="B27" s="70" t="s">
        <v>61</v>
      </c>
      <c r="C27" s="71">
        <v>1</v>
      </c>
      <c r="D27" s="298">
        <v>0</v>
      </c>
      <c r="E27" s="335">
        <f t="shared" si="1"/>
        <v>0</v>
      </c>
      <c r="F27" s="73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34.5" customHeight="1">
      <c r="A28" s="75" t="s">
        <v>115</v>
      </c>
      <c r="B28" s="70" t="s">
        <v>61</v>
      </c>
      <c r="C28" s="71">
        <v>1</v>
      </c>
      <c r="D28" s="298">
        <v>0</v>
      </c>
      <c r="E28" s="335">
        <f t="shared" si="1"/>
        <v>0</v>
      </c>
      <c r="F28" s="73" t="s">
        <v>117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22.5" customHeight="1">
      <c r="A29" s="75" t="s">
        <v>120</v>
      </c>
      <c r="B29" s="70" t="s">
        <v>61</v>
      </c>
      <c r="C29" s="71">
        <v>1</v>
      </c>
      <c r="D29" s="298">
        <v>0</v>
      </c>
      <c r="E29" s="335">
        <f t="shared" si="1"/>
        <v>0</v>
      </c>
      <c r="F29" s="73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" customHeight="1">
      <c r="A30" s="68"/>
      <c r="B30" s="70"/>
      <c r="C30" s="71"/>
      <c r="D30" s="300"/>
      <c r="E30" s="325"/>
      <c r="F30" s="78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" customHeight="1">
      <c r="A31" s="79" t="s">
        <v>126</v>
      </c>
      <c r="B31" s="80"/>
      <c r="C31" s="81"/>
      <c r="D31" s="338"/>
      <c r="E31" s="331">
        <f>SUM(E32:E37)</f>
        <v>0</v>
      </c>
      <c r="F31" s="82" t="s">
        <v>43</v>
      </c>
      <c r="G31" s="41"/>
      <c r="H31" s="74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68" t="s">
        <v>129</v>
      </c>
      <c r="B32" s="70" t="s">
        <v>61</v>
      </c>
      <c r="C32" s="71">
        <v>2</v>
      </c>
      <c r="D32" s="298">
        <v>0</v>
      </c>
      <c r="E32" s="335">
        <f t="shared" ref="E32:E37" si="2">D32*C32</f>
        <v>0</v>
      </c>
      <c r="F32" s="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68" t="s">
        <v>132</v>
      </c>
      <c r="B33" s="70" t="s">
        <v>93</v>
      </c>
      <c r="C33" s="84">
        <v>12</v>
      </c>
      <c r="D33" s="298">
        <v>0</v>
      </c>
      <c r="E33" s="335">
        <f t="shared" si="2"/>
        <v>0</v>
      </c>
      <c r="F33" s="8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1.25" customHeight="1">
      <c r="A34" s="68" t="s">
        <v>133</v>
      </c>
      <c r="B34" s="70" t="s">
        <v>93</v>
      </c>
      <c r="C34" s="84">
        <v>38</v>
      </c>
      <c r="D34" s="298">
        <v>0</v>
      </c>
      <c r="E34" s="335">
        <f t="shared" si="2"/>
        <v>0</v>
      </c>
      <c r="F34" s="8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68" t="s">
        <v>134</v>
      </c>
      <c r="B35" s="70" t="s">
        <v>93</v>
      </c>
      <c r="C35" s="84">
        <v>11</v>
      </c>
      <c r="D35" s="298">
        <v>0</v>
      </c>
      <c r="E35" s="335">
        <f t="shared" si="2"/>
        <v>0</v>
      </c>
      <c r="F35" s="85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68" t="s">
        <v>138</v>
      </c>
      <c r="B36" s="70" t="s">
        <v>65</v>
      </c>
      <c r="C36" s="84">
        <v>16</v>
      </c>
      <c r="D36" s="298">
        <v>0</v>
      </c>
      <c r="E36" s="335">
        <f t="shared" si="2"/>
        <v>0</v>
      </c>
      <c r="F36" s="73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68" t="s">
        <v>143</v>
      </c>
      <c r="B37" s="70" t="s">
        <v>65</v>
      </c>
      <c r="C37" s="84">
        <v>10</v>
      </c>
      <c r="D37" s="298">
        <v>0</v>
      </c>
      <c r="E37" s="335">
        <f t="shared" si="2"/>
        <v>0</v>
      </c>
      <c r="F37" s="7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" customHeight="1">
      <c r="A38" s="113"/>
      <c r="B38" s="70"/>
      <c r="C38" s="71"/>
      <c r="D38" s="300"/>
      <c r="E38" s="320"/>
      <c r="F38" s="78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" customHeight="1">
      <c r="A39" s="79" t="s">
        <v>152</v>
      </c>
      <c r="B39" s="80"/>
      <c r="C39" s="81"/>
      <c r="D39" s="338"/>
      <c r="E39" s="331">
        <f>SUM(E40:E41)</f>
        <v>0</v>
      </c>
      <c r="F39" s="82" t="s">
        <v>43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33.75" customHeight="1">
      <c r="A40" s="75" t="s">
        <v>155</v>
      </c>
      <c r="B40" s="117" t="s">
        <v>83</v>
      </c>
      <c r="C40" s="118">
        <v>1</v>
      </c>
      <c r="D40" s="301">
        <v>0</v>
      </c>
      <c r="E40" s="336">
        <f t="shared" ref="E40:E41" si="3">D40*C40</f>
        <v>0</v>
      </c>
      <c r="F40" s="73" t="s">
        <v>161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36" customHeight="1">
      <c r="A41" s="75" t="s">
        <v>163</v>
      </c>
      <c r="B41" s="70" t="s">
        <v>83</v>
      </c>
      <c r="C41" s="71">
        <v>1</v>
      </c>
      <c r="D41" s="298">
        <v>0</v>
      </c>
      <c r="E41" s="335">
        <f t="shared" si="3"/>
        <v>0</v>
      </c>
      <c r="F41" s="73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3.5" customHeight="1">
      <c r="A42" s="75"/>
      <c r="B42" s="70"/>
      <c r="C42" s="71"/>
      <c r="D42" s="300"/>
      <c r="E42" s="320"/>
      <c r="F42" s="73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" customHeight="1">
      <c r="A43" s="79" t="s">
        <v>173</v>
      </c>
      <c r="B43" s="80"/>
      <c r="C43" s="81"/>
      <c r="D43" s="338"/>
      <c r="E43" s="337">
        <f>SUM(E44:E49)</f>
        <v>0</v>
      </c>
      <c r="F43" s="82" t="s">
        <v>43</v>
      </c>
      <c r="G43" s="41"/>
      <c r="H43" s="74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75" t="s">
        <v>181</v>
      </c>
      <c r="B44" s="70" t="s">
        <v>83</v>
      </c>
      <c r="C44" s="71">
        <v>1</v>
      </c>
      <c r="D44" s="298">
        <v>0</v>
      </c>
      <c r="E44" s="320">
        <f t="shared" ref="E44:E49" si="4">C44*D44</f>
        <v>0</v>
      </c>
      <c r="F44" s="78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75" t="s">
        <v>185</v>
      </c>
      <c r="B45" s="70" t="s">
        <v>95</v>
      </c>
      <c r="C45" s="71">
        <v>77</v>
      </c>
      <c r="D45" s="298">
        <v>0</v>
      </c>
      <c r="E45" s="320">
        <f t="shared" si="4"/>
        <v>0</v>
      </c>
      <c r="F45" s="78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22.5" customHeight="1">
      <c r="A46" s="75" t="s">
        <v>188</v>
      </c>
      <c r="B46" s="70" t="s">
        <v>95</v>
      </c>
      <c r="C46" s="71">
        <v>77</v>
      </c>
      <c r="D46" s="298">
        <v>0</v>
      </c>
      <c r="E46" s="320">
        <f t="shared" si="4"/>
        <v>0</v>
      </c>
      <c r="F46" s="78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75" t="s">
        <v>191</v>
      </c>
      <c r="B47" s="70" t="s">
        <v>83</v>
      </c>
      <c r="C47" s="71">
        <v>1</v>
      </c>
      <c r="D47" s="298">
        <v>0</v>
      </c>
      <c r="E47" s="320">
        <f t="shared" si="4"/>
        <v>0</v>
      </c>
      <c r="F47" s="78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75" t="s">
        <v>195</v>
      </c>
      <c r="B48" s="70" t="s">
        <v>83</v>
      </c>
      <c r="C48" s="71">
        <v>1</v>
      </c>
      <c r="D48" s="298">
        <v>0</v>
      </c>
      <c r="E48" s="320">
        <f t="shared" si="4"/>
        <v>0</v>
      </c>
      <c r="F48" s="78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3.25" customHeight="1">
      <c r="A49" s="126" t="s">
        <v>197</v>
      </c>
      <c r="B49" s="128" t="s">
        <v>83</v>
      </c>
      <c r="C49" s="129">
        <v>1</v>
      </c>
      <c r="D49" s="304">
        <v>0</v>
      </c>
      <c r="E49" s="322">
        <f t="shared" si="4"/>
        <v>0</v>
      </c>
      <c r="F49" s="13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131"/>
      <c r="B50" s="132"/>
      <c r="C50" s="133"/>
      <c r="D50" s="134"/>
      <c r="E50" s="134"/>
      <c r="F50" s="135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9.75" customHeight="1">
      <c r="A51" s="136" t="s">
        <v>204</v>
      </c>
      <c r="B51" s="137"/>
      <c r="C51" s="138"/>
      <c r="D51" s="139"/>
      <c r="E51" s="139"/>
      <c r="F51" s="138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1.25" customHeight="1">
      <c r="A52" s="141"/>
      <c r="B52" s="142"/>
      <c r="C52" s="143"/>
      <c r="D52" s="144"/>
      <c r="E52" s="144"/>
      <c r="F52" s="145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1"/>
      <c r="B53" s="142"/>
      <c r="C53" s="143"/>
      <c r="D53" s="144"/>
      <c r="E53" s="144"/>
      <c r="F53" s="145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1"/>
      <c r="B54" s="142"/>
      <c r="C54" s="143"/>
      <c r="D54" s="144"/>
      <c r="E54" s="144"/>
      <c r="F54" s="145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1"/>
      <c r="B55" s="142"/>
      <c r="C55" s="143"/>
      <c r="D55" s="144"/>
      <c r="E55" s="144"/>
      <c r="F55" s="145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1"/>
      <c r="B56" s="142"/>
      <c r="C56" s="143"/>
      <c r="D56" s="144"/>
      <c r="E56" s="144"/>
      <c r="F56" s="145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1"/>
      <c r="B57" s="142"/>
      <c r="C57" s="143"/>
      <c r="D57" s="144"/>
      <c r="E57" s="144"/>
      <c r="F57" s="145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1"/>
      <c r="B58" s="142"/>
      <c r="C58" s="143"/>
      <c r="D58" s="144"/>
      <c r="E58" s="144"/>
      <c r="F58" s="145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1"/>
      <c r="B59" s="142"/>
      <c r="C59" s="143"/>
      <c r="D59" s="144"/>
      <c r="E59" s="144"/>
      <c r="F59" s="145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1"/>
      <c r="B60" s="142"/>
      <c r="C60" s="143"/>
      <c r="D60" s="144"/>
      <c r="E60" s="144"/>
      <c r="F60" s="14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1"/>
      <c r="B61" s="142"/>
      <c r="C61" s="143"/>
      <c r="D61" s="144"/>
      <c r="E61" s="144"/>
      <c r="F61" s="145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1"/>
      <c r="B62" s="142"/>
      <c r="C62" s="143"/>
      <c r="D62" s="144"/>
      <c r="E62" s="144"/>
      <c r="F62" s="145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1"/>
      <c r="B63" s="142"/>
      <c r="C63" s="143"/>
      <c r="D63" s="144"/>
      <c r="E63" s="144"/>
      <c r="F63" s="145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1"/>
      <c r="B64" s="142"/>
      <c r="C64" s="143"/>
      <c r="D64" s="144"/>
      <c r="E64" s="144"/>
      <c r="F64" s="145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1"/>
      <c r="B65" s="142"/>
      <c r="C65" s="143"/>
      <c r="D65" s="144"/>
      <c r="E65" s="144"/>
      <c r="F65" s="14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1"/>
      <c r="B66" s="142"/>
      <c r="C66" s="143"/>
      <c r="D66" s="144"/>
      <c r="E66" s="144"/>
      <c r="F66" s="145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1"/>
      <c r="B67" s="142"/>
      <c r="C67" s="143"/>
      <c r="D67" s="144"/>
      <c r="E67" s="144"/>
      <c r="F67" s="145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1"/>
      <c r="B68" s="142"/>
      <c r="C68" s="143"/>
      <c r="D68" s="144"/>
      <c r="E68" s="144"/>
      <c r="F68" s="145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1"/>
      <c r="B69" s="142"/>
      <c r="C69" s="143"/>
      <c r="D69" s="144"/>
      <c r="E69" s="144"/>
      <c r="F69" s="145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1"/>
      <c r="B70" s="142"/>
      <c r="C70" s="143"/>
      <c r="D70" s="144"/>
      <c r="E70" s="144"/>
      <c r="F70" s="145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1"/>
      <c r="B71" s="142"/>
      <c r="C71" s="143"/>
      <c r="D71" s="144"/>
      <c r="E71" s="144"/>
      <c r="F71" s="145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1"/>
      <c r="B72" s="142"/>
      <c r="C72" s="143"/>
      <c r="D72" s="144"/>
      <c r="E72" s="144"/>
      <c r="F72" s="145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1"/>
      <c r="B73" s="142"/>
      <c r="C73" s="143"/>
      <c r="D73" s="144"/>
      <c r="E73" s="144"/>
      <c r="F73" s="145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1"/>
      <c r="B74" s="142"/>
      <c r="C74" s="143"/>
      <c r="D74" s="144"/>
      <c r="E74" s="144"/>
      <c r="F74" s="145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1"/>
      <c r="B75" s="142"/>
      <c r="C75" s="143"/>
      <c r="D75" s="144"/>
      <c r="E75" s="144"/>
      <c r="F75" s="145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1"/>
      <c r="B76" s="142"/>
      <c r="C76" s="143"/>
      <c r="D76" s="144"/>
      <c r="E76" s="144"/>
      <c r="F76" s="145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1"/>
      <c r="B77" s="142"/>
      <c r="C77" s="143"/>
      <c r="D77" s="144"/>
      <c r="E77" s="144"/>
      <c r="F77" s="145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1"/>
      <c r="B78" s="142"/>
      <c r="C78" s="143"/>
      <c r="D78" s="144"/>
      <c r="E78" s="144"/>
      <c r="F78" s="145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1"/>
      <c r="B79" s="142"/>
      <c r="C79" s="143"/>
      <c r="D79" s="144"/>
      <c r="E79" s="144"/>
      <c r="F79" s="145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1"/>
      <c r="B80" s="142"/>
      <c r="C80" s="143"/>
      <c r="D80" s="144"/>
      <c r="E80" s="144"/>
      <c r="F80" s="145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1"/>
      <c r="B81" s="142"/>
      <c r="C81" s="143"/>
      <c r="D81" s="144"/>
      <c r="E81" s="144"/>
      <c r="F81" s="145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1"/>
      <c r="B82" s="142"/>
      <c r="C82" s="143"/>
      <c r="D82" s="144"/>
      <c r="E82" s="144"/>
      <c r="F82" s="14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1"/>
      <c r="B83" s="142"/>
      <c r="C83" s="143"/>
      <c r="D83" s="144"/>
      <c r="E83" s="144"/>
      <c r="F83" s="145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1"/>
      <c r="B84" s="142"/>
      <c r="C84" s="143"/>
      <c r="D84" s="144"/>
      <c r="E84" s="144"/>
      <c r="F84" s="145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1"/>
      <c r="B85" s="142"/>
      <c r="C85" s="143"/>
      <c r="D85" s="144"/>
      <c r="E85" s="144"/>
      <c r="F85" s="145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1"/>
      <c r="B86" s="142"/>
      <c r="C86" s="143"/>
      <c r="D86" s="144"/>
      <c r="E86" s="144"/>
      <c r="F86" s="145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1"/>
      <c r="B87" s="142"/>
      <c r="C87" s="143"/>
      <c r="D87" s="144"/>
      <c r="E87" s="144"/>
      <c r="F87" s="145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1"/>
      <c r="B88" s="142"/>
      <c r="C88" s="143"/>
      <c r="D88" s="144"/>
      <c r="E88" s="144"/>
      <c r="F88" s="145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1"/>
      <c r="B89" s="142"/>
      <c r="C89" s="143"/>
      <c r="D89" s="144"/>
      <c r="E89" s="144"/>
      <c r="F89" s="145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1"/>
      <c r="B90" s="142"/>
      <c r="C90" s="143"/>
      <c r="D90" s="144"/>
      <c r="E90" s="144"/>
      <c r="F90" s="145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1"/>
      <c r="B91" s="142"/>
      <c r="C91" s="143"/>
      <c r="D91" s="144"/>
      <c r="E91" s="144"/>
      <c r="F91" s="1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1"/>
      <c r="B92" s="142"/>
      <c r="C92" s="143"/>
      <c r="D92" s="144"/>
      <c r="E92" s="144"/>
      <c r="F92" s="1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1"/>
      <c r="B93" s="142"/>
      <c r="C93" s="143"/>
      <c r="D93" s="144"/>
      <c r="E93" s="144"/>
      <c r="F93" s="1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1"/>
      <c r="B94" s="142"/>
      <c r="C94" s="143"/>
      <c r="D94" s="144"/>
      <c r="E94" s="144"/>
      <c r="F94" s="1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1"/>
      <c r="B95" s="142"/>
      <c r="C95" s="143"/>
      <c r="D95" s="144"/>
      <c r="E95" s="144"/>
      <c r="F95" s="1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1"/>
      <c r="B96" s="142"/>
      <c r="C96" s="143"/>
      <c r="D96" s="144"/>
      <c r="E96" s="144"/>
      <c r="F96" s="1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1"/>
      <c r="B97" s="142"/>
      <c r="C97" s="143"/>
      <c r="D97" s="144"/>
      <c r="E97" s="144"/>
      <c r="F97" s="1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1"/>
      <c r="B98" s="142"/>
      <c r="C98" s="143"/>
      <c r="D98" s="144"/>
      <c r="E98" s="144"/>
      <c r="F98" s="1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1"/>
      <c r="B99" s="142"/>
      <c r="C99" s="143"/>
      <c r="D99" s="144"/>
      <c r="E99" s="144"/>
      <c r="F99" s="1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1"/>
      <c r="B100" s="142"/>
      <c r="C100" s="143"/>
      <c r="D100" s="144"/>
      <c r="E100" s="144"/>
      <c r="F100" s="1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1"/>
      <c r="B101" s="142"/>
      <c r="C101" s="143"/>
      <c r="D101" s="144"/>
      <c r="E101" s="144"/>
      <c r="F101" s="1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1"/>
      <c r="B102" s="142"/>
      <c r="C102" s="143"/>
      <c r="D102" s="144"/>
      <c r="E102" s="144"/>
      <c r="F102" s="1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1"/>
      <c r="B103" s="142"/>
      <c r="C103" s="143"/>
      <c r="D103" s="144"/>
      <c r="E103" s="144"/>
      <c r="F103" s="1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1"/>
      <c r="B104" s="142"/>
      <c r="C104" s="143"/>
      <c r="D104" s="144"/>
      <c r="E104" s="144"/>
      <c r="F104" s="1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1"/>
      <c r="B105" s="142"/>
      <c r="C105" s="143"/>
      <c r="D105" s="144"/>
      <c r="E105" s="144"/>
      <c r="F105" s="1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1"/>
      <c r="B106" s="142"/>
      <c r="C106" s="143"/>
      <c r="D106" s="144"/>
      <c r="E106" s="144"/>
      <c r="F106" s="1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1"/>
      <c r="B107" s="142"/>
      <c r="C107" s="143"/>
      <c r="D107" s="144"/>
      <c r="E107" s="144"/>
      <c r="F107" s="1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1"/>
      <c r="B108" s="142"/>
      <c r="C108" s="143"/>
      <c r="D108" s="144"/>
      <c r="E108" s="144"/>
      <c r="F108" s="1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1"/>
      <c r="B109" s="142"/>
      <c r="C109" s="143"/>
      <c r="D109" s="144"/>
      <c r="E109" s="144"/>
      <c r="F109" s="1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1"/>
      <c r="B110" s="142"/>
      <c r="C110" s="143"/>
      <c r="D110" s="144"/>
      <c r="E110" s="144"/>
      <c r="F110" s="1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1"/>
      <c r="B111" s="142"/>
      <c r="C111" s="143"/>
      <c r="D111" s="144"/>
      <c r="E111" s="144"/>
      <c r="F111" s="1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1"/>
      <c r="B112" s="142"/>
      <c r="C112" s="143"/>
      <c r="D112" s="144"/>
      <c r="E112" s="144"/>
      <c r="F112" s="1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1"/>
      <c r="B113" s="142"/>
      <c r="C113" s="143"/>
      <c r="D113" s="144"/>
      <c r="E113" s="144"/>
      <c r="F113" s="1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1"/>
      <c r="B114" s="142"/>
      <c r="C114" s="143"/>
      <c r="D114" s="144"/>
      <c r="E114" s="144"/>
      <c r="F114" s="14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1"/>
      <c r="B115" s="142"/>
      <c r="C115" s="143"/>
      <c r="D115" s="144"/>
      <c r="E115" s="144"/>
      <c r="F115" s="145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1"/>
      <c r="B116" s="142"/>
      <c r="C116" s="143"/>
      <c r="D116" s="144"/>
      <c r="E116" s="144"/>
      <c r="F116" s="145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1"/>
      <c r="B117" s="142"/>
      <c r="C117" s="143"/>
      <c r="D117" s="144"/>
      <c r="E117" s="144"/>
      <c r="F117" s="145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1"/>
      <c r="B118" s="142"/>
      <c r="C118" s="143"/>
      <c r="D118" s="144"/>
      <c r="E118" s="144"/>
      <c r="F118" s="145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1"/>
      <c r="B119" s="142"/>
      <c r="C119" s="143"/>
      <c r="D119" s="144"/>
      <c r="E119" s="144"/>
      <c r="F119" s="14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1"/>
      <c r="B120" s="142"/>
      <c r="C120" s="143"/>
      <c r="D120" s="144"/>
      <c r="E120" s="144"/>
      <c r="F120" s="145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1"/>
      <c r="B121" s="142"/>
      <c r="C121" s="143"/>
      <c r="D121" s="144"/>
      <c r="E121" s="144"/>
      <c r="F121" s="14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1"/>
      <c r="B122" s="142"/>
      <c r="C122" s="143"/>
      <c r="D122" s="144"/>
      <c r="E122" s="144"/>
      <c r="F122" s="145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1"/>
      <c r="B123" s="142"/>
      <c r="C123" s="143"/>
      <c r="D123" s="144"/>
      <c r="E123" s="144"/>
      <c r="F123" s="145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1"/>
      <c r="B124" s="142"/>
      <c r="C124" s="143"/>
      <c r="D124" s="144"/>
      <c r="E124" s="144"/>
      <c r="F124" s="145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1"/>
      <c r="B125" s="142"/>
      <c r="C125" s="143"/>
      <c r="D125" s="144"/>
      <c r="E125" s="144"/>
      <c r="F125" s="145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1"/>
      <c r="B126" s="142"/>
      <c r="C126" s="143"/>
      <c r="D126" s="144"/>
      <c r="E126" s="144"/>
      <c r="F126" s="145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1"/>
      <c r="B127" s="142"/>
      <c r="C127" s="143"/>
      <c r="D127" s="144"/>
      <c r="E127" s="144"/>
      <c r="F127" s="145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1"/>
      <c r="B128" s="142"/>
      <c r="C128" s="143"/>
      <c r="D128" s="144"/>
      <c r="E128" s="144"/>
      <c r="F128" s="145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1"/>
      <c r="B129" s="142"/>
      <c r="C129" s="143"/>
      <c r="D129" s="144"/>
      <c r="E129" s="144"/>
      <c r="F129" s="145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1"/>
      <c r="B130" s="142"/>
      <c r="C130" s="143"/>
      <c r="D130" s="144"/>
      <c r="E130" s="144"/>
      <c r="F130" s="14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1"/>
      <c r="B131" s="142"/>
      <c r="C131" s="143"/>
      <c r="D131" s="144"/>
      <c r="E131" s="144"/>
      <c r="F131" s="14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1"/>
      <c r="B132" s="142"/>
      <c r="C132" s="143"/>
      <c r="D132" s="144"/>
      <c r="E132" s="144"/>
      <c r="F132" s="14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1"/>
      <c r="B133" s="142"/>
      <c r="C133" s="143"/>
      <c r="D133" s="144"/>
      <c r="E133" s="144"/>
      <c r="F133" s="14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1"/>
      <c r="B134" s="142"/>
      <c r="C134" s="143"/>
      <c r="D134" s="144"/>
      <c r="E134" s="144"/>
      <c r="F134" s="14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1"/>
      <c r="B135" s="142"/>
      <c r="C135" s="143"/>
      <c r="D135" s="144"/>
      <c r="E135" s="144"/>
      <c r="F135" s="14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1"/>
      <c r="B136" s="142"/>
      <c r="C136" s="143"/>
      <c r="D136" s="144"/>
      <c r="E136" s="144"/>
      <c r="F136" s="14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1"/>
      <c r="B137" s="142"/>
      <c r="C137" s="143"/>
      <c r="D137" s="144"/>
      <c r="E137" s="144"/>
      <c r="F137" s="14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1"/>
      <c r="B138" s="142"/>
      <c r="C138" s="143"/>
      <c r="D138" s="144"/>
      <c r="E138" s="144"/>
      <c r="F138" s="14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1"/>
      <c r="B139" s="142"/>
      <c r="C139" s="143"/>
      <c r="D139" s="144"/>
      <c r="E139" s="144"/>
      <c r="F139" s="14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1"/>
      <c r="B140" s="142"/>
      <c r="C140" s="143"/>
      <c r="D140" s="144"/>
      <c r="E140" s="144"/>
      <c r="F140" s="14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1"/>
      <c r="B141" s="142"/>
      <c r="C141" s="143"/>
      <c r="D141" s="144"/>
      <c r="E141" s="144"/>
      <c r="F141" s="14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1"/>
      <c r="B142" s="142"/>
      <c r="C142" s="143"/>
      <c r="D142" s="144"/>
      <c r="E142" s="144"/>
      <c r="F142" s="14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1"/>
      <c r="B143" s="142"/>
      <c r="C143" s="143"/>
      <c r="D143" s="144"/>
      <c r="E143" s="144"/>
      <c r="F143" s="14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1"/>
      <c r="B144" s="142"/>
      <c r="C144" s="143"/>
      <c r="D144" s="144"/>
      <c r="E144" s="144"/>
      <c r="F144" s="14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1"/>
      <c r="B145" s="142"/>
      <c r="C145" s="143"/>
      <c r="D145" s="144"/>
      <c r="E145" s="144"/>
      <c r="F145" s="14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1"/>
      <c r="B146" s="142"/>
      <c r="C146" s="143"/>
      <c r="D146" s="144"/>
      <c r="E146" s="144"/>
      <c r="F146" s="14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1"/>
      <c r="B147" s="142"/>
      <c r="C147" s="143"/>
      <c r="D147" s="144"/>
      <c r="E147" s="144"/>
      <c r="F147" s="14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1"/>
      <c r="B148" s="142"/>
      <c r="C148" s="143"/>
      <c r="D148" s="144"/>
      <c r="E148" s="144"/>
      <c r="F148" s="14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1"/>
      <c r="B149" s="142"/>
      <c r="C149" s="143"/>
      <c r="D149" s="144"/>
      <c r="E149" s="144"/>
      <c r="F149" s="14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1"/>
      <c r="B150" s="142"/>
      <c r="C150" s="143"/>
      <c r="D150" s="144"/>
      <c r="E150" s="144"/>
      <c r="F150" s="14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1"/>
      <c r="B151" s="142"/>
      <c r="C151" s="143"/>
      <c r="D151" s="144"/>
      <c r="E151" s="144"/>
      <c r="F151" s="14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1"/>
      <c r="B152" s="142"/>
      <c r="C152" s="143"/>
      <c r="D152" s="144"/>
      <c r="E152" s="144"/>
      <c r="F152" s="14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1"/>
      <c r="B153" s="142"/>
      <c r="C153" s="143"/>
      <c r="D153" s="144"/>
      <c r="E153" s="144"/>
      <c r="F153" s="14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1"/>
      <c r="B154" s="142"/>
      <c r="C154" s="143"/>
      <c r="D154" s="144"/>
      <c r="E154" s="144"/>
      <c r="F154" s="14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1"/>
      <c r="B155" s="142"/>
      <c r="C155" s="143"/>
      <c r="D155" s="144"/>
      <c r="E155" s="144"/>
      <c r="F155" s="14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1"/>
      <c r="B156" s="142"/>
      <c r="C156" s="143"/>
      <c r="D156" s="144"/>
      <c r="E156" s="144"/>
      <c r="F156" s="14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1"/>
      <c r="B157" s="142"/>
      <c r="C157" s="143"/>
      <c r="D157" s="144"/>
      <c r="E157" s="144"/>
      <c r="F157" s="14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1"/>
      <c r="B158" s="142"/>
      <c r="C158" s="143"/>
      <c r="D158" s="144"/>
      <c r="E158" s="144"/>
      <c r="F158" s="14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1"/>
      <c r="B159" s="142"/>
      <c r="C159" s="143"/>
      <c r="D159" s="144"/>
      <c r="E159" s="144"/>
      <c r="F159" s="145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1"/>
      <c r="B160" s="142"/>
      <c r="C160" s="143"/>
      <c r="D160" s="144"/>
      <c r="E160" s="144"/>
      <c r="F160" s="145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1"/>
      <c r="B161" s="142"/>
      <c r="C161" s="143"/>
      <c r="D161" s="144"/>
      <c r="E161" s="144"/>
      <c r="F161" s="145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1"/>
      <c r="B162" s="142"/>
      <c r="C162" s="143"/>
      <c r="D162" s="144"/>
      <c r="E162" s="144"/>
      <c r="F162" s="145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1"/>
      <c r="B163" s="142"/>
      <c r="C163" s="143"/>
      <c r="D163" s="144"/>
      <c r="E163" s="144"/>
      <c r="F163" s="145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1"/>
      <c r="B164" s="142"/>
      <c r="C164" s="143"/>
      <c r="D164" s="144"/>
      <c r="E164" s="144"/>
      <c r="F164" s="145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1"/>
      <c r="B165" s="142"/>
      <c r="C165" s="143"/>
      <c r="D165" s="144"/>
      <c r="E165" s="144"/>
      <c r="F165" s="145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1"/>
      <c r="B166" s="142"/>
      <c r="C166" s="143"/>
      <c r="D166" s="144"/>
      <c r="E166" s="144"/>
      <c r="F166" s="145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1"/>
      <c r="B167" s="142"/>
      <c r="C167" s="143"/>
      <c r="D167" s="144"/>
      <c r="E167" s="144"/>
      <c r="F167" s="14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1"/>
      <c r="B168" s="142"/>
      <c r="C168" s="143"/>
      <c r="D168" s="144"/>
      <c r="E168" s="144"/>
      <c r="F168" s="145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1"/>
      <c r="B169" s="142"/>
      <c r="C169" s="143"/>
      <c r="D169" s="144"/>
      <c r="E169" s="144"/>
      <c r="F169" s="145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1"/>
      <c r="B170" s="142"/>
      <c r="C170" s="143"/>
      <c r="D170" s="144"/>
      <c r="E170" s="144"/>
      <c r="F170" s="145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1"/>
      <c r="B171" s="142"/>
      <c r="C171" s="143"/>
      <c r="D171" s="144"/>
      <c r="E171" s="144"/>
      <c r="F171" s="145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1"/>
      <c r="B172" s="142"/>
      <c r="C172" s="143"/>
      <c r="D172" s="144"/>
      <c r="E172" s="144"/>
      <c r="F172" s="145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1"/>
      <c r="B173" s="142"/>
      <c r="C173" s="143"/>
      <c r="D173" s="144"/>
      <c r="E173" s="144"/>
      <c r="F173" s="145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1"/>
      <c r="B174" s="142"/>
      <c r="C174" s="143"/>
      <c r="D174" s="144"/>
      <c r="E174" s="144"/>
      <c r="F174" s="1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1"/>
      <c r="B175" s="142"/>
      <c r="C175" s="143"/>
      <c r="D175" s="144"/>
      <c r="E175" s="144"/>
      <c r="F175" s="1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1"/>
      <c r="B176" s="142"/>
      <c r="C176" s="143"/>
      <c r="D176" s="144"/>
      <c r="E176" s="144"/>
      <c r="F176" s="1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1"/>
      <c r="B177" s="142"/>
      <c r="C177" s="143"/>
      <c r="D177" s="144"/>
      <c r="E177" s="144"/>
      <c r="F177" s="14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1"/>
      <c r="B178" s="142"/>
      <c r="C178" s="143"/>
      <c r="D178" s="144"/>
      <c r="E178" s="144"/>
      <c r="F178" s="1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1"/>
      <c r="B179" s="142"/>
      <c r="C179" s="143"/>
      <c r="D179" s="144"/>
      <c r="E179" s="144"/>
      <c r="F179" s="145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1"/>
      <c r="B180" s="142"/>
      <c r="C180" s="143"/>
      <c r="D180" s="144"/>
      <c r="E180" s="144"/>
      <c r="F180" s="145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1"/>
      <c r="B181" s="142"/>
      <c r="C181" s="143"/>
      <c r="D181" s="144"/>
      <c r="E181" s="144"/>
      <c r="F181" s="14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1"/>
      <c r="B182" s="142"/>
      <c r="C182" s="143"/>
      <c r="D182" s="144"/>
      <c r="E182" s="144"/>
      <c r="F182" s="145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1"/>
      <c r="B183" s="142"/>
      <c r="C183" s="143"/>
      <c r="D183" s="144"/>
      <c r="E183" s="144"/>
      <c r="F183" s="145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1"/>
      <c r="B184" s="142"/>
      <c r="C184" s="143"/>
      <c r="D184" s="144"/>
      <c r="E184" s="144"/>
      <c r="F184" s="145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1"/>
      <c r="B185" s="142"/>
      <c r="C185" s="143"/>
      <c r="D185" s="144"/>
      <c r="E185" s="144"/>
      <c r="F185" s="14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1"/>
      <c r="B186" s="142"/>
      <c r="C186" s="143"/>
      <c r="D186" s="144"/>
      <c r="E186" s="144"/>
      <c r="F186" s="145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1"/>
      <c r="B187" s="142"/>
      <c r="C187" s="143"/>
      <c r="D187" s="144"/>
      <c r="E187" s="144"/>
      <c r="F187" s="145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1"/>
      <c r="B188" s="142"/>
      <c r="C188" s="143"/>
      <c r="D188" s="144"/>
      <c r="E188" s="144"/>
      <c r="F188" s="145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1"/>
      <c r="B189" s="142"/>
      <c r="C189" s="143"/>
      <c r="D189" s="144"/>
      <c r="E189" s="144"/>
      <c r="F189" s="145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1"/>
      <c r="B190" s="142"/>
      <c r="C190" s="143"/>
      <c r="D190" s="144"/>
      <c r="E190" s="144"/>
      <c r="F190" s="145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1"/>
      <c r="B191" s="142"/>
      <c r="C191" s="143"/>
      <c r="D191" s="144"/>
      <c r="E191" s="144"/>
      <c r="F191" s="145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1"/>
      <c r="B192" s="142"/>
      <c r="C192" s="143"/>
      <c r="D192" s="144"/>
      <c r="E192" s="144"/>
      <c r="F192" s="145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1"/>
      <c r="B193" s="142"/>
      <c r="C193" s="143"/>
      <c r="D193" s="144"/>
      <c r="E193" s="144"/>
      <c r="F193" s="145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1"/>
      <c r="B194" s="142"/>
      <c r="C194" s="143"/>
      <c r="D194" s="144"/>
      <c r="E194" s="144"/>
      <c r="F194" s="145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1"/>
      <c r="B195" s="142"/>
      <c r="C195" s="143"/>
      <c r="D195" s="144"/>
      <c r="E195" s="144"/>
      <c r="F195" s="14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1"/>
      <c r="B196" s="142"/>
      <c r="C196" s="143"/>
      <c r="D196" s="144"/>
      <c r="E196" s="144"/>
      <c r="F196" s="145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1"/>
      <c r="B197" s="142"/>
      <c r="C197" s="143"/>
      <c r="D197" s="144"/>
      <c r="E197" s="144"/>
      <c r="F197" s="145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1"/>
      <c r="B198" s="142"/>
      <c r="C198" s="143"/>
      <c r="D198" s="144"/>
      <c r="E198" s="144"/>
      <c r="F198" s="145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1"/>
      <c r="B199" s="142"/>
      <c r="C199" s="143"/>
      <c r="D199" s="144"/>
      <c r="E199" s="144"/>
      <c r="F199" s="145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1"/>
      <c r="B200" s="142"/>
      <c r="C200" s="143"/>
      <c r="D200" s="144"/>
      <c r="E200" s="144"/>
      <c r="F200" s="145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1"/>
      <c r="B201" s="142"/>
      <c r="C201" s="143"/>
      <c r="D201" s="144"/>
      <c r="E201" s="144"/>
      <c r="F201" s="145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1"/>
      <c r="B202" s="142"/>
      <c r="C202" s="143"/>
      <c r="D202" s="144"/>
      <c r="E202" s="144"/>
      <c r="F202" s="145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1"/>
      <c r="B203" s="142"/>
      <c r="C203" s="143"/>
      <c r="D203" s="144"/>
      <c r="E203" s="144"/>
      <c r="F203" s="145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1"/>
      <c r="B204" s="142"/>
      <c r="C204" s="143"/>
      <c r="D204" s="144"/>
      <c r="E204" s="144"/>
      <c r="F204" s="145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1"/>
      <c r="B205" s="142"/>
      <c r="C205" s="143"/>
      <c r="D205" s="144"/>
      <c r="E205" s="144"/>
      <c r="F205" s="14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1"/>
      <c r="B206" s="142"/>
      <c r="C206" s="143"/>
      <c r="D206" s="144"/>
      <c r="E206" s="144"/>
      <c r="F206" s="145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1"/>
      <c r="B207" s="142"/>
      <c r="C207" s="143"/>
      <c r="D207" s="144"/>
      <c r="E207" s="144"/>
      <c r="F207" s="145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1"/>
      <c r="B208" s="142"/>
      <c r="C208" s="143"/>
      <c r="D208" s="144"/>
      <c r="E208" s="144"/>
      <c r="F208" s="145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1"/>
      <c r="B209" s="142"/>
      <c r="C209" s="143"/>
      <c r="D209" s="144"/>
      <c r="E209" s="144"/>
      <c r="F209" s="145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1"/>
      <c r="B210" s="142"/>
      <c r="C210" s="143"/>
      <c r="D210" s="144"/>
      <c r="E210" s="144"/>
      <c r="F210" s="145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1"/>
      <c r="B211" s="142"/>
      <c r="C211" s="143"/>
      <c r="D211" s="144"/>
      <c r="E211" s="144"/>
      <c r="F211" s="145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1"/>
      <c r="B212" s="142"/>
      <c r="C212" s="143"/>
      <c r="D212" s="144"/>
      <c r="E212" s="144"/>
      <c r="F212" s="145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1"/>
      <c r="B213" s="142"/>
      <c r="C213" s="143"/>
      <c r="D213" s="144"/>
      <c r="E213" s="144"/>
      <c r="F213" s="145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1"/>
      <c r="B214" s="142"/>
      <c r="C214" s="143"/>
      <c r="D214" s="144"/>
      <c r="E214" s="144"/>
      <c r="F214" s="145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1"/>
      <c r="B215" s="142"/>
      <c r="C215" s="143"/>
      <c r="D215" s="144"/>
      <c r="E215" s="144"/>
      <c r="F215" s="14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1"/>
      <c r="B216" s="142"/>
      <c r="C216" s="143"/>
      <c r="D216" s="144"/>
      <c r="E216" s="144"/>
      <c r="F216" s="145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1"/>
      <c r="B217" s="142"/>
      <c r="C217" s="143"/>
      <c r="D217" s="144"/>
      <c r="E217" s="144"/>
      <c r="F217" s="14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1"/>
      <c r="B218" s="142"/>
      <c r="C218" s="143"/>
      <c r="D218" s="144"/>
      <c r="E218" s="144"/>
      <c r="F218" s="145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1"/>
      <c r="B219" s="142"/>
      <c r="C219" s="143"/>
      <c r="D219" s="144"/>
      <c r="E219" s="144"/>
      <c r="F219" s="145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1"/>
      <c r="B220" s="142"/>
      <c r="C220" s="143"/>
      <c r="D220" s="144"/>
      <c r="E220" s="144"/>
      <c r="F220" s="145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1"/>
      <c r="B221" s="142"/>
      <c r="C221" s="143"/>
      <c r="D221" s="144"/>
      <c r="E221" s="144"/>
      <c r="F221" s="145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1"/>
      <c r="B222" s="142"/>
      <c r="C222" s="143"/>
      <c r="D222" s="144"/>
      <c r="E222" s="144"/>
      <c r="F222" s="145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1"/>
      <c r="B223" s="142"/>
      <c r="C223" s="143"/>
      <c r="D223" s="144"/>
      <c r="E223" s="144"/>
      <c r="F223" s="145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1"/>
      <c r="B224" s="142"/>
      <c r="C224" s="143"/>
      <c r="D224" s="144"/>
      <c r="E224" s="144"/>
      <c r="F224" s="145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1"/>
      <c r="B225" s="142"/>
      <c r="C225" s="143"/>
      <c r="D225" s="144"/>
      <c r="E225" s="144"/>
      <c r="F225" s="14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1"/>
      <c r="B226" s="142"/>
      <c r="C226" s="143"/>
      <c r="D226" s="144"/>
      <c r="E226" s="144"/>
      <c r="F226" s="145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1"/>
      <c r="B227" s="142"/>
      <c r="C227" s="143"/>
      <c r="D227" s="144"/>
      <c r="E227" s="144"/>
      <c r="F227" s="145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1"/>
      <c r="B228" s="142"/>
      <c r="C228" s="143"/>
      <c r="D228" s="144"/>
      <c r="E228" s="144"/>
      <c r="F228" s="145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1"/>
      <c r="B229" s="142"/>
      <c r="C229" s="143"/>
      <c r="D229" s="144"/>
      <c r="E229" s="144"/>
      <c r="F229" s="145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1"/>
      <c r="B230" s="142"/>
      <c r="C230" s="143"/>
      <c r="D230" s="144"/>
      <c r="E230" s="144"/>
      <c r="F230" s="145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141"/>
      <c r="B231" s="142"/>
      <c r="C231" s="143"/>
      <c r="D231" s="144"/>
      <c r="E231" s="144"/>
      <c r="F231" s="145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141"/>
      <c r="B232" s="142"/>
      <c r="C232" s="143"/>
      <c r="D232" s="144"/>
      <c r="E232" s="144"/>
      <c r="F232" s="145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141"/>
      <c r="B233" s="142"/>
      <c r="C233" s="143"/>
      <c r="D233" s="144"/>
      <c r="E233" s="144"/>
      <c r="F233" s="145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141"/>
      <c r="B234" s="142"/>
      <c r="C234" s="143"/>
      <c r="D234" s="144"/>
      <c r="E234" s="144"/>
      <c r="F234" s="145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141"/>
      <c r="B235" s="142"/>
      <c r="C235" s="143"/>
      <c r="D235" s="144"/>
      <c r="E235" s="144"/>
      <c r="F235" s="145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141"/>
      <c r="B236" s="142"/>
      <c r="C236" s="143"/>
      <c r="D236" s="144"/>
      <c r="E236" s="144"/>
      <c r="F236" s="145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141"/>
      <c r="B237" s="142"/>
      <c r="C237" s="143"/>
      <c r="D237" s="144"/>
      <c r="E237" s="144"/>
      <c r="F237" s="145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141"/>
      <c r="B238" s="142"/>
      <c r="C238" s="143"/>
      <c r="D238" s="144"/>
      <c r="E238" s="144"/>
      <c r="F238" s="145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141"/>
      <c r="B239" s="142"/>
      <c r="C239" s="143"/>
      <c r="D239" s="144"/>
      <c r="E239" s="144"/>
      <c r="F239" s="145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141"/>
      <c r="B240" s="142"/>
      <c r="C240" s="143"/>
      <c r="D240" s="144"/>
      <c r="E240" s="144"/>
      <c r="F240" s="145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141"/>
      <c r="B241" s="142"/>
      <c r="C241" s="143"/>
      <c r="D241" s="144"/>
      <c r="E241" s="144"/>
      <c r="F241" s="145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141"/>
      <c r="B242" s="142"/>
      <c r="C242" s="143"/>
      <c r="D242" s="144"/>
      <c r="E242" s="144"/>
      <c r="F242" s="145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141"/>
      <c r="B243" s="142"/>
      <c r="C243" s="143"/>
      <c r="D243" s="144"/>
      <c r="E243" s="144"/>
      <c r="F243" s="145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141"/>
      <c r="B244" s="142"/>
      <c r="C244" s="143"/>
      <c r="D244" s="144"/>
      <c r="E244" s="144"/>
      <c r="F244" s="145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141"/>
      <c r="B245" s="142"/>
      <c r="C245" s="143"/>
      <c r="D245" s="144"/>
      <c r="E245" s="144"/>
      <c r="F245" s="145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141"/>
      <c r="B246" s="142"/>
      <c r="C246" s="143"/>
      <c r="D246" s="144"/>
      <c r="E246" s="144"/>
      <c r="F246" s="145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141"/>
      <c r="B247" s="142"/>
      <c r="C247" s="143"/>
      <c r="D247" s="144"/>
      <c r="E247" s="144"/>
      <c r="F247" s="145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141"/>
      <c r="B248" s="142"/>
      <c r="C248" s="143"/>
      <c r="D248" s="144"/>
      <c r="E248" s="144"/>
      <c r="F248" s="145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141"/>
      <c r="B249" s="142"/>
      <c r="C249" s="143"/>
      <c r="D249" s="144"/>
      <c r="E249" s="144"/>
      <c r="F249" s="145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141"/>
      <c r="B250" s="142"/>
      <c r="C250" s="143"/>
      <c r="D250" s="144"/>
      <c r="E250" s="144"/>
      <c r="F250" s="145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1.25" customHeight="1">
      <c r="A251" s="141"/>
      <c r="B251" s="142"/>
      <c r="C251" s="143"/>
      <c r="D251" s="144"/>
      <c r="E251" s="144"/>
      <c r="F251" s="145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B1:F1"/>
    <mergeCell ref="A2:F2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F15" sqref="F15"/>
    </sheetView>
  </sheetViews>
  <sheetFormatPr defaultColWidth="14.42578125" defaultRowHeight="15" customHeight="1"/>
  <cols>
    <col min="1" max="1" width="40.7109375" customWidth="1"/>
    <col min="2" max="2" width="4.7109375" customWidth="1"/>
    <col min="3" max="3" width="7.7109375" customWidth="1"/>
    <col min="4" max="4" width="13.85546875" customWidth="1"/>
    <col min="5" max="5" width="14" customWidth="1"/>
    <col min="6" max="6" width="11.7109375" customWidth="1"/>
    <col min="7" max="26" width="8" customWidth="1"/>
  </cols>
  <sheetData>
    <row r="1" spans="1:26" ht="13.5" customHeight="1">
      <c r="A1" s="92" t="s">
        <v>2</v>
      </c>
      <c r="B1" s="374" t="s">
        <v>113</v>
      </c>
      <c r="C1" s="351"/>
      <c r="D1" s="351"/>
      <c r="E1" s="351"/>
      <c r="F1" s="35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4.25" customHeight="1">
      <c r="A2" s="375" t="s">
        <v>121</v>
      </c>
      <c r="B2" s="355"/>
      <c r="C2" s="355"/>
      <c r="D2" s="355"/>
      <c r="E2" s="355"/>
      <c r="F2" s="356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0.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9.75" customHeight="1">
      <c r="A4" s="41"/>
      <c r="B4" s="96"/>
      <c r="C4" s="97"/>
      <c r="D4" s="98"/>
      <c r="E4" s="98"/>
      <c r="F4" s="9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>
      <c r="A5" s="42" t="s">
        <v>130</v>
      </c>
      <c r="B5" s="100"/>
      <c r="C5" s="44"/>
      <c r="D5" s="45"/>
      <c r="E5" s="342">
        <f>SUM(E7,E10,E18,E23,E26,E35,E42)</f>
        <v>0</v>
      </c>
      <c r="F5" s="101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9.75" customHeight="1">
      <c r="A6" s="102"/>
      <c r="B6" s="103"/>
      <c r="C6" s="52"/>
      <c r="D6" s="53"/>
      <c r="E6" s="330"/>
      <c r="F6" s="5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04" t="s">
        <v>137</v>
      </c>
      <c r="B7" s="105"/>
      <c r="C7" s="106"/>
      <c r="D7" s="107"/>
      <c r="E7" s="331">
        <f>SUM(E8)</f>
        <v>0</v>
      </c>
      <c r="F7" s="108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2.5" customHeight="1">
      <c r="A8" s="109" t="s">
        <v>144</v>
      </c>
      <c r="B8" s="110" t="s">
        <v>61</v>
      </c>
      <c r="C8" s="111">
        <v>1</v>
      </c>
      <c r="D8" s="299">
        <v>0</v>
      </c>
      <c r="E8" s="325">
        <f>C8*D8</f>
        <v>0</v>
      </c>
      <c r="F8" s="112" t="s">
        <v>148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2" customHeight="1">
      <c r="A9" s="114"/>
      <c r="B9" s="110"/>
      <c r="C9" s="111"/>
      <c r="D9" s="299"/>
      <c r="E9" s="325"/>
      <c r="F9" s="115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" customHeight="1">
      <c r="A10" s="114" t="s">
        <v>153</v>
      </c>
      <c r="B10" s="110"/>
      <c r="C10" s="111"/>
      <c r="D10" s="334"/>
      <c r="E10" s="331">
        <f>SUM(E11:E16)</f>
        <v>0</v>
      </c>
      <c r="F10" s="116" t="s">
        <v>43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5.5" customHeight="1">
      <c r="A11" s="109" t="s">
        <v>154</v>
      </c>
      <c r="B11" s="110" t="s">
        <v>61</v>
      </c>
      <c r="C11" s="111">
        <v>1</v>
      </c>
      <c r="D11" s="299">
        <v>0</v>
      </c>
      <c r="E11" s="325">
        <f t="shared" ref="E11:E16" si="0">C11*D11</f>
        <v>0</v>
      </c>
      <c r="F11" s="11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6.25" customHeight="1">
      <c r="A12" s="109" t="s">
        <v>158</v>
      </c>
      <c r="B12" s="110" t="s">
        <v>61</v>
      </c>
      <c r="C12" s="111">
        <v>1</v>
      </c>
      <c r="D12" s="299">
        <v>0</v>
      </c>
      <c r="E12" s="325">
        <f t="shared" si="0"/>
        <v>0</v>
      </c>
      <c r="F12" s="112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37.5" customHeight="1">
      <c r="A13" s="109" t="s">
        <v>162</v>
      </c>
      <c r="B13" s="110" t="s">
        <v>61</v>
      </c>
      <c r="C13" s="111">
        <v>1</v>
      </c>
      <c r="D13" s="299">
        <v>0</v>
      </c>
      <c r="E13" s="325">
        <f t="shared" si="0"/>
        <v>0</v>
      </c>
      <c r="F13" s="11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1.25" customHeight="1">
      <c r="A14" s="109" t="s">
        <v>164</v>
      </c>
      <c r="B14" s="110" t="s">
        <v>61</v>
      </c>
      <c r="C14" s="111">
        <v>1</v>
      </c>
      <c r="D14" s="299">
        <v>0</v>
      </c>
      <c r="E14" s="325">
        <f t="shared" si="0"/>
        <v>0</v>
      </c>
      <c r="F14" s="11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2.5" customHeight="1">
      <c r="A15" s="109" t="s">
        <v>167</v>
      </c>
      <c r="B15" s="110" t="s">
        <v>61</v>
      </c>
      <c r="C15" s="111">
        <v>1</v>
      </c>
      <c r="D15" s="299">
        <v>0</v>
      </c>
      <c r="E15" s="325">
        <f t="shared" si="0"/>
        <v>0</v>
      </c>
      <c r="F15" s="112" t="s">
        <v>168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30" customHeight="1">
      <c r="A16" s="109" t="s">
        <v>170</v>
      </c>
      <c r="B16" s="110" t="s">
        <v>61</v>
      </c>
      <c r="C16" s="111">
        <v>4</v>
      </c>
      <c r="D16" s="299">
        <v>0</v>
      </c>
      <c r="E16" s="325">
        <f t="shared" si="0"/>
        <v>0</v>
      </c>
      <c r="F16" s="119" t="s">
        <v>172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3.5" customHeight="1">
      <c r="A17" s="120"/>
      <c r="B17" s="110"/>
      <c r="C17" s="111"/>
      <c r="D17" s="299"/>
      <c r="E17" s="325"/>
      <c r="F17" s="115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4" customHeight="1">
      <c r="A18" s="121" t="s">
        <v>178</v>
      </c>
      <c r="B18" s="110"/>
      <c r="C18" s="111"/>
      <c r="D18" s="334"/>
      <c r="E18" s="331">
        <f>SUM(E19:E21)</f>
        <v>0</v>
      </c>
      <c r="F18" s="116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109" t="s">
        <v>182</v>
      </c>
      <c r="B19" s="110" t="s">
        <v>93</v>
      </c>
      <c r="C19" s="122">
        <v>6</v>
      </c>
      <c r="D19" s="299">
        <v>0</v>
      </c>
      <c r="E19" s="325">
        <f t="shared" ref="E19:E21" si="1">C19*D19</f>
        <v>0</v>
      </c>
      <c r="F19" s="115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109" t="s">
        <v>184</v>
      </c>
      <c r="B20" s="110" t="s">
        <v>93</v>
      </c>
      <c r="C20" s="122">
        <v>20</v>
      </c>
      <c r="D20" s="299">
        <v>0</v>
      </c>
      <c r="E20" s="325">
        <f t="shared" si="1"/>
        <v>0</v>
      </c>
      <c r="F20" s="115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109" t="s">
        <v>187</v>
      </c>
      <c r="B21" s="110" t="s">
        <v>93</v>
      </c>
      <c r="C21" s="122">
        <v>10</v>
      </c>
      <c r="D21" s="299">
        <v>0</v>
      </c>
      <c r="E21" s="325">
        <f t="shared" si="1"/>
        <v>0</v>
      </c>
      <c r="F21" s="123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3.5" customHeight="1">
      <c r="A22" s="109"/>
      <c r="B22" s="110"/>
      <c r="C22" s="111"/>
      <c r="D22" s="303"/>
      <c r="E22" s="328"/>
      <c r="F22" s="12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24" customHeight="1">
      <c r="A23" s="121" t="s">
        <v>192</v>
      </c>
      <c r="B23" s="110"/>
      <c r="C23" s="111"/>
      <c r="D23" s="334"/>
      <c r="E23" s="331">
        <f>SUM(E24)</f>
        <v>0</v>
      </c>
      <c r="F23" s="116" t="s">
        <v>43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" customHeight="1">
      <c r="A24" s="109" t="s">
        <v>194</v>
      </c>
      <c r="B24" s="110" t="s">
        <v>93</v>
      </c>
      <c r="C24" s="122">
        <v>24</v>
      </c>
      <c r="D24" s="299">
        <v>0</v>
      </c>
      <c r="E24" s="325">
        <f>C24*D24</f>
        <v>0</v>
      </c>
      <c r="F24" s="12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" customHeight="1">
      <c r="A25" s="127"/>
      <c r="B25" s="110"/>
      <c r="C25" s="111"/>
      <c r="D25" s="299"/>
      <c r="E25" s="325"/>
      <c r="F25" s="11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" customHeight="1">
      <c r="A26" s="114" t="s">
        <v>198</v>
      </c>
      <c r="B26" s="110"/>
      <c r="C26" s="111"/>
      <c r="D26" s="334"/>
      <c r="E26" s="331">
        <f>SUM(E27:E33)</f>
        <v>0</v>
      </c>
      <c r="F26" s="116" t="s">
        <v>43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109" t="s">
        <v>199</v>
      </c>
      <c r="B27" s="110" t="s">
        <v>61</v>
      </c>
      <c r="C27" s="111">
        <v>4</v>
      </c>
      <c r="D27" s="299">
        <v>0</v>
      </c>
      <c r="E27" s="325">
        <f t="shared" ref="E27:E33" si="2">C27*D27</f>
        <v>0</v>
      </c>
      <c r="F27" s="115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1.25" customHeight="1">
      <c r="A28" s="109" t="s">
        <v>202</v>
      </c>
      <c r="B28" s="110" t="s">
        <v>61</v>
      </c>
      <c r="C28" s="111">
        <v>1</v>
      </c>
      <c r="D28" s="299">
        <v>0</v>
      </c>
      <c r="E28" s="325">
        <f t="shared" si="2"/>
        <v>0</v>
      </c>
      <c r="F28" s="115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customHeight="1">
      <c r="A29" s="109" t="s">
        <v>206</v>
      </c>
      <c r="B29" s="110" t="s">
        <v>61</v>
      </c>
      <c r="C29" s="111">
        <v>2</v>
      </c>
      <c r="D29" s="299">
        <v>0</v>
      </c>
      <c r="E29" s="325">
        <f t="shared" si="2"/>
        <v>0</v>
      </c>
      <c r="F29" s="125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customHeight="1">
      <c r="A30" s="109" t="s">
        <v>207</v>
      </c>
      <c r="B30" s="110" t="s">
        <v>61</v>
      </c>
      <c r="C30" s="111">
        <v>1</v>
      </c>
      <c r="D30" s="299">
        <v>0</v>
      </c>
      <c r="E30" s="325">
        <f t="shared" si="2"/>
        <v>0</v>
      </c>
      <c r="F30" s="125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 customHeight="1">
      <c r="A31" s="109" t="s">
        <v>209</v>
      </c>
      <c r="B31" s="110" t="s">
        <v>61</v>
      </c>
      <c r="C31" s="111">
        <v>1</v>
      </c>
      <c r="D31" s="299">
        <v>0</v>
      </c>
      <c r="E31" s="325">
        <f t="shared" si="2"/>
        <v>0</v>
      </c>
      <c r="F31" s="12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 customHeight="1">
      <c r="A32" s="109" t="s">
        <v>212</v>
      </c>
      <c r="B32" s="110" t="s">
        <v>61</v>
      </c>
      <c r="C32" s="111">
        <v>1</v>
      </c>
      <c r="D32" s="299">
        <v>0</v>
      </c>
      <c r="E32" s="325">
        <f t="shared" si="2"/>
        <v>0</v>
      </c>
      <c r="F32" s="12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22.5" customHeight="1">
      <c r="A33" s="109" t="s">
        <v>213</v>
      </c>
      <c r="B33" s="110" t="s">
        <v>61</v>
      </c>
      <c r="C33" s="111">
        <v>1</v>
      </c>
      <c r="D33" s="299">
        <v>0</v>
      </c>
      <c r="E33" s="325">
        <f t="shared" si="2"/>
        <v>0</v>
      </c>
      <c r="F33" s="112" t="s">
        <v>216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3.5" customHeight="1">
      <c r="A34" s="109"/>
      <c r="B34" s="110"/>
      <c r="C34" s="111"/>
      <c r="D34" s="303"/>
      <c r="E34" s="328"/>
      <c r="F34" s="12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" customHeight="1">
      <c r="A35" s="114" t="s">
        <v>221</v>
      </c>
      <c r="B35" s="110"/>
      <c r="C35" s="111"/>
      <c r="D35" s="334"/>
      <c r="E35" s="331">
        <f>SUM(E36:E40)</f>
        <v>0</v>
      </c>
      <c r="F35" s="116" t="s">
        <v>43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109" t="s">
        <v>224</v>
      </c>
      <c r="B36" s="110" t="s">
        <v>83</v>
      </c>
      <c r="C36" s="111">
        <v>1</v>
      </c>
      <c r="D36" s="299">
        <v>0</v>
      </c>
      <c r="E36" s="325">
        <f t="shared" ref="E36:E39" si="3">C36*D36</f>
        <v>0</v>
      </c>
      <c r="F36" s="115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109" t="s">
        <v>229</v>
      </c>
      <c r="B37" s="110" t="s">
        <v>61</v>
      </c>
      <c r="C37" s="111">
        <v>2</v>
      </c>
      <c r="D37" s="299">
        <v>0</v>
      </c>
      <c r="E37" s="325">
        <f t="shared" si="3"/>
        <v>0</v>
      </c>
      <c r="F37" s="115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1.25" customHeight="1">
      <c r="A38" s="109" t="s">
        <v>202</v>
      </c>
      <c r="B38" s="110" t="s">
        <v>61</v>
      </c>
      <c r="C38" s="111">
        <v>2</v>
      </c>
      <c r="D38" s="299">
        <v>0</v>
      </c>
      <c r="E38" s="325">
        <f t="shared" si="3"/>
        <v>0</v>
      </c>
      <c r="F38" s="115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 customHeight="1">
      <c r="A39" s="109" t="s">
        <v>233</v>
      </c>
      <c r="B39" s="110" t="s">
        <v>61</v>
      </c>
      <c r="C39" s="111">
        <v>1</v>
      </c>
      <c r="D39" s="299">
        <v>0</v>
      </c>
      <c r="E39" s="325">
        <f t="shared" si="3"/>
        <v>0</v>
      </c>
      <c r="F39" s="125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0.25" customHeight="1">
      <c r="A40" s="109" t="s">
        <v>236</v>
      </c>
      <c r="B40" s="110" t="s">
        <v>61</v>
      </c>
      <c r="C40" s="111">
        <v>1</v>
      </c>
      <c r="D40" s="299">
        <v>0</v>
      </c>
      <c r="E40" s="332" t="s">
        <v>237</v>
      </c>
      <c r="F40" s="119" t="s">
        <v>239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3.5" customHeight="1">
      <c r="A41" s="109"/>
      <c r="B41" s="110"/>
      <c r="C41" s="111"/>
      <c r="D41" s="303"/>
      <c r="E41" s="328"/>
      <c r="F41" s="125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" customHeight="1">
      <c r="A42" s="114" t="s">
        <v>242</v>
      </c>
      <c r="B42" s="110"/>
      <c r="C42" s="111"/>
      <c r="D42" s="334"/>
      <c r="E42" s="331">
        <f>SUM(E43:E48)</f>
        <v>0</v>
      </c>
      <c r="F42" s="116" t="s">
        <v>43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1.25" customHeight="1">
      <c r="A43" s="109" t="s">
        <v>181</v>
      </c>
      <c r="B43" s="110" t="s">
        <v>83</v>
      </c>
      <c r="C43" s="111">
        <v>1</v>
      </c>
      <c r="D43" s="299">
        <v>0</v>
      </c>
      <c r="E43" s="325">
        <f t="shared" ref="E43:E48" si="4">C43*D43</f>
        <v>0</v>
      </c>
      <c r="F43" s="115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22.5" customHeight="1">
      <c r="A44" s="109" t="s">
        <v>245</v>
      </c>
      <c r="B44" s="110" t="s">
        <v>95</v>
      </c>
      <c r="C44" s="111">
        <v>60</v>
      </c>
      <c r="D44" s="299">
        <v>0</v>
      </c>
      <c r="E44" s="325">
        <f t="shared" si="4"/>
        <v>0</v>
      </c>
      <c r="F44" s="115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109" t="s">
        <v>191</v>
      </c>
      <c r="B45" s="110" t="s">
        <v>83</v>
      </c>
      <c r="C45" s="111">
        <v>1</v>
      </c>
      <c r="D45" s="299">
        <v>0</v>
      </c>
      <c r="E45" s="325">
        <f t="shared" si="4"/>
        <v>0</v>
      </c>
      <c r="F45" s="115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109" t="s">
        <v>248</v>
      </c>
      <c r="B46" s="110" t="s">
        <v>83</v>
      </c>
      <c r="C46" s="111">
        <v>1</v>
      </c>
      <c r="D46" s="299">
        <v>0</v>
      </c>
      <c r="E46" s="325">
        <f t="shared" si="4"/>
        <v>0</v>
      </c>
      <c r="F46" s="115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109" t="s">
        <v>195</v>
      </c>
      <c r="B47" s="110" t="s">
        <v>83</v>
      </c>
      <c r="C47" s="111">
        <v>1</v>
      </c>
      <c r="D47" s="299">
        <v>0</v>
      </c>
      <c r="E47" s="325">
        <f t="shared" si="4"/>
        <v>0</v>
      </c>
      <c r="F47" s="115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23.25" customHeight="1">
      <c r="A48" s="146" t="s">
        <v>253</v>
      </c>
      <c r="B48" s="147" t="s">
        <v>83</v>
      </c>
      <c r="C48" s="148">
        <v>1</v>
      </c>
      <c r="D48" s="304">
        <v>0</v>
      </c>
      <c r="E48" s="333">
        <f t="shared" si="4"/>
        <v>0</v>
      </c>
      <c r="F48" s="149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3.75" customHeight="1">
      <c r="A49" s="150"/>
      <c r="B49" s="96"/>
      <c r="C49" s="97"/>
      <c r="D49" s="98"/>
      <c r="E49" s="98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9.75" customHeight="1">
      <c r="A50" s="140" t="s">
        <v>257</v>
      </c>
      <c r="B50" s="151"/>
      <c r="C50" s="152"/>
      <c r="D50" s="153"/>
      <c r="E50" s="153"/>
      <c r="F50" s="152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1.25" customHeight="1">
      <c r="A51" s="41"/>
      <c r="B51" s="96"/>
      <c r="C51" s="97"/>
      <c r="D51" s="98"/>
      <c r="E51" s="98"/>
      <c r="F51" s="99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1.25" customHeight="1">
      <c r="A52" s="41"/>
      <c r="B52" s="96"/>
      <c r="C52" s="97"/>
      <c r="D52" s="98"/>
      <c r="E52" s="98"/>
      <c r="F52" s="99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41"/>
      <c r="B53" s="96"/>
      <c r="C53" s="97"/>
      <c r="D53" s="98"/>
      <c r="E53" s="98"/>
      <c r="F53" s="99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41"/>
      <c r="B54" s="96"/>
      <c r="C54" s="97"/>
      <c r="D54" s="98"/>
      <c r="E54" s="98"/>
      <c r="F54" s="99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41"/>
      <c r="B55" s="96"/>
      <c r="C55" s="97"/>
      <c r="D55" s="98"/>
      <c r="E55" s="98"/>
      <c r="F55" s="99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41"/>
      <c r="B56" s="96"/>
      <c r="C56" s="97"/>
      <c r="D56" s="98"/>
      <c r="E56" s="98"/>
      <c r="F56" s="99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41"/>
      <c r="B57" s="96"/>
      <c r="C57" s="97"/>
      <c r="D57" s="98"/>
      <c r="E57" s="98"/>
      <c r="F57" s="99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41"/>
      <c r="B58" s="96"/>
      <c r="C58" s="97"/>
      <c r="D58" s="98"/>
      <c r="E58" s="98"/>
      <c r="F58" s="99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41"/>
      <c r="B59" s="96"/>
      <c r="C59" s="97"/>
      <c r="D59" s="98"/>
      <c r="E59" s="98"/>
      <c r="F59" s="99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41"/>
      <c r="B60" s="96"/>
      <c r="C60" s="97"/>
      <c r="D60" s="98"/>
      <c r="E60" s="98"/>
      <c r="F60" s="99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41"/>
      <c r="B61" s="96"/>
      <c r="C61" s="97"/>
      <c r="D61" s="98"/>
      <c r="E61" s="98"/>
      <c r="F61" s="99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41"/>
      <c r="B62" s="96"/>
      <c r="C62" s="97"/>
      <c r="D62" s="98"/>
      <c r="E62" s="98"/>
      <c r="F62" s="99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41"/>
      <c r="B63" s="96"/>
      <c r="C63" s="97"/>
      <c r="D63" s="98"/>
      <c r="E63" s="98"/>
      <c r="F63" s="99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41"/>
      <c r="B64" s="96"/>
      <c r="C64" s="97"/>
      <c r="D64" s="98"/>
      <c r="E64" s="98"/>
      <c r="F64" s="99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41"/>
      <c r="B65" s="96"/>
      <c r="C65" s="97"/>
      <c r="D65" s="98"/>
      <c r="E65" s="98"/>
      <c r="F65" s="99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41"/>
      <c r="B66" s="96"/>
      <c r="C66" s="97"/>
      <c r="D66" s="98"/>
      <c r="E66" s="98"/>
      <c r="F66" s="99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41"/>
      <c r="B67" s="96"/>
      <c r="C67" s="97"/>
      <c r="D67" s="98"/>
      <c r="E67" s="98"/>
      <c r="F67" s="99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41"/>
      <c r="B68" s="96"/>
      <c r="C68" s="97"/>
      <c r="D68" s="98"/>
      <c r="E68" s="98"/>
      <c r="F68" s="99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41"/>
      <c r="B69" s="96"/>
      <c r="C69" s="97"/>
      <c r="D69" s="98"/>
      <c r="E69" s="98"/>
      <c r="F69" s="99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41"/>
      <c r="B70" s="96"/>
      <c r="C70" s="97"/>
      <c r="D70" s="98"/>
      <c r="E70" s="98"/>
      <c r="F70" s="99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41"/>
      <c r="B71" s="96"/>
      <c r="C71" s="97"/>
      <c r="D71" s="98"/>
      <c r="E71" s="98"/>
      <c r="F71" s="99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41"/>
      <c r="B72" s="96"/>
      <c r="C72" s="97"/>
      <c r="D72" s="98"/>
      <c r="E72" s="98"/>
      <c r="F72" s="99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41"/>
      <c r="B73" s="96"/>
      <c r="C73" s="97"/>
      <c r="D73" s="98"/>
      <c r="E73" s="98"/>
      <c r="F73" s="99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41"/>
      <c r="B74" s="96"/>
      <c r="C74" s="97"/>
      <c r="D74" s="98"/>
      <c r="E74" s="98"/>
      <c r="F74" s="99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41"/>
      <c r="B75" s="96"/>
      <c r="C75" s="97"/>
      <c r="D75" s="98"/>
      <c r="E75" s="98"/>
      <c r="F75" s="99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41"/>
      <c r="B76" s="96"/>
      <c r="C76" s="97"/>
      <c r="D76" s="98"/>
      <c r="E76" s="98"/>
      <c r="F76" s="99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41"/>
      <c r="B77" s="96"/>
      <c r="C77" s="97"/>
      <c r="D77" s="98"/>
      <c r="E77" s="98"/>
      <c r="F77" s="99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41"/>
      <c r="B78" s="96"/>
      <c r="C78" s="97"/>
      <c r="D78" s="98"/>
      <c r="E78" s="98"/>
      <c r="F78" s="99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41"/>
      <c r="B79" s="96"/>
      <c r="C79" s="97"/>
      <c r="D79" s="98"/>
      <c r="E79" s="98"/>
      <c r="F79" s="99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41"/>
      <c r="B80" s="96"/>
      <c r="C80" s="97"/>
      <c r="D80" s="98"/>
      <c r="E80" s="98"/>
      <c r="F80" s="99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41"/>
      <c r="B81" s="96"/>
      <c r="C81" s="97"/>
      <c r="D81" s="98"/>
      <c r="E81" s="98"/>
      <c r="F81" s="99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41"/>
      <c r="B82" s="96"/>
      <c r="C82" s="97"/>
      <c r="D82" s="98"/>
      <c r="E82" s="98"/>
      <c r="F82" s="99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41"/>
      <c r="B83" s="96"/>
      <c r="C83" s="97"/>
      <c r="D83" s="98"/>
      <c r="E83" s="98"/>
      <c r="F83" s="99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41"/>
      <c r="B84" s="96"/>
      <c r="C84" s="97"/>
      <c r="D84" s="98"/>
      <c r="E84" s="98"/>
      <c r="F84" s="99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41"/>
      <c r="B85" s="96"/>
      <c r="C85" s="97"/>
      <c r="D85" s="98"/>
      <c r="E85" s="98"/>
      <c r="F85" s="99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41"/>
      <c r="B86" s="96"/>
      <c r="C86" s="97"/>
      <c r="D86" s="98"/>
      <c r="E86" s="98"/>
      <c r="F86" s="99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41"/>
      <c r="B87" s="96"/>
      <c r="C87" s="97"/>
      <c r="D87" s="98"/>
      <c r="E87" s="98"/>
      <c r="F87" s="99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41"/>
      <c r="B88" s="96"/>
      <c r="C88" s="97"/>
      <c r="D88" s="98"/>
      <c r="E88" s="98"/>
      <c r="F88" s="99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41"/>
      <c r="B89" s="96"/>
      <c r="C89" s="97"/>
      <c r="D89" s="98"/>
      <c r="E89" s="98"/>
      <c r="F89" s="99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41"/>
      <c r="B90" s="96"/>
      <c r="C90" s="97"/>
      <c r="D90" s="98"/>
      <c r="E90" s="98"/>
      <c r="F90" s="99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41"/>
      <c r="B91" s="96"/>
      <c r="C91" s="97"/>
      <c r="D91" s="98"/>
      <c r="E91" s="98"/>
      <c r="F91" s="99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41"/>
      <c r="B92" s="96"/>
      <c r="C92" s="97"/>
      <c r="D92" s="98"/>
      <c r="E92" s="98"/>
      <c r="F92" s="99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41"/>
      <c r="B93" s="96"/>
      <c r="C93" s="97"/>
      <c r="D93" s="98"/>
      <c r="E93" s="98"/>
      <c r="F93" s="99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41"/>
      <c r="B94" s="96"/>
      <c r="C94" s="97"/>
      <c r="D94" s="98"/>
      <c r="E94" s="98"/>
      <c r="F94" s="99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41"/>
      <c r="B95" s="96"/>
      <c r="C95" s="97"/>
      <c r="D95" s="98"/>
      <c r="E95" s="98"/>
      <c r="F95" s="99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41"/>
      <c r="B96" s="96"/>
      <c r="C96" s="97"/>
      <c r="D96" s="98"/>
      <c r="E96" s="98"/>
      <c r="F96" s="99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41"/>
      <c r="B97" s="96"/>
      <c r="C97" s="97"/>
      <c r="D97" s="98"/>
      <c r="E97" s="98"/>
      <c r="F97" s="99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41"/>
      <c r="B98" s="96"/>
      <c r="C98" s="97"/>
      <c r="D98" s="98"/>
      <c r="E98" s="98"/>
      <c r="F98" s="99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41"/>
      <c r="B99" s="96"/>
      <c r="C99" s="97"/>
      <c r="D99" s="98"/>
      <c r="E99" s="98"/>
      <c r="F99" s="9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41"/>
      <c r="B100" s="96"/>
      <c r="C100" s="97"/>
      <c r="D100" s="98"/>
      <c r="E100" s="98"/>
      <c r="F100" s="9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41"/>
      <c r="B101" s="96"/>
      <c r="C101" s="97"/>
      <c r="D101" s="98"/>
      <c r="E101" s="98"/>
      <c r="F101" s="99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41"/>
      <c r="B102" s="96"/>
      <c r="C102" s="97"/>
      <c r="D102" s="98"/>
      <c r="E102" s="98"/>
      <c r="F102" s="99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41"/>
      <c r="B103" s="96"/>
      <c r="C103" s="97"/>
      <c r="D103" s="98"/>
      <c r="E103" s="98"/>
      <c r="F103" s="99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41"/>
      <c r="B104" s="96"/>
      <c r="C104" s="97"/>
      <c r="D104" s="98"/>
      <c r="E104" s="98"/>
      <c r="F104" s="99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41"/>
      <c r="B105" s="96"/>
      <c r="C105" s="97"/>
      <c r="D105" s="98"/>
      <c r="E105" s="98"/>
      <c r="F105" s="99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41"/>
      <c r="B106" s="96"/>
      <c r="C106" s="97"/>
      <c r="D106" s="98"/>
      <c r="E106" s="98"/>
      <c r="F106" s="99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41"/>
      <c r="B107" s="96"/>
      <c r="C107" s="97"/>
      <c r="D107" s="98"/>
      <c r="E107" s="98"/>
      <c r="F107" s="99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41"/>
      <c r="B108" s="96"/>
      <c r="C108" s="97"/>
      <c r="D108" s="98"/>
      <c r="E108" s="98"/>
      <c r="F108" s="99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41"/>
      <c r="B109" s="96"/>
      <c r="C109" s="97"/>
      <c r="D109" s="98"/>
      <c r="E109" s="98"/>
      <c r="F109" s="99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41"/>
      <c r="B110" s="96"/>
      <c r="C110" s="97"/>
      <c r="D110" s="98"/>
      <c r="E110" s="98"/>
      <c r="F110" s="99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41"/>
      <c r="B111" s="96"/>
      <c r="C111" s="97"/>
      <c r="D111" s="98"/>
      <c r="E111" s="98"/>
      <c r="F111" s="99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41"/>
      <c r="B112" s="96"/>
      <c r="C112" s="97"/>
      <c r="D112" s="98"/>
      <c r="E112" s="98"/>
      <c r="F112" s="99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41"/>
      <c r="B113" s="96"/>
      <c r="C113" s="97"/>
      <c r="D113" s="98"/>
      <c r="E113" s="98"/>
      <c r="F113" s="99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41"/>
      <c r="B114" s="96"/>
      <c r="C114" s="97"/>
      <c r="D114" s="98"/>
      <c r="E114" s="98"/>
      <c r="F114" s="99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41"/>
      <c r="B115" s="96"/>
      <c r="C115" s="97"/>
      <c r="D115" s="98"/>
      <c r="E115" s="98"/>
      <c r="F115" s="99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41"/>
      <c r="B116" s="96"/>
      <c r="C116" s="97"/>
      <c r="D116" s="98"/>
      <c r="E116" s="98"/>
      <c r="F116" s="99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41"/>
      <c r="B117" s="96"/>
      <c r="C117" s="97"/>
      <c r="D117" s="98"/>
      <c r="E117" s="98"/>
      <c r="F117" s="99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41"/>
      <c r="B118" s="96"/>
      <c r="C118" s="97"/>
      <c r="D118" s="98"/>
      <c r="E118" s="98"/>
      <c r="F118" s="99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41"/>
      <c r="B119" s="96"/>
      <c r="C119" s="97"/>
      <c r="D119" s="98"/>
      <c r="E119" s="98"/>
      <c r="F119" s="99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41"/>
      <c r="B120" s="96"/>
      <c r="C120" s="97"/>
      <c r="D120" s="98"/>
      <c r="E120" s="98"/>
      <c r="F120" s="99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41"/>
      <c r="B121" s="96"/>
      <c r="C121" s="97"/>
      <c r="D121" s="98"/>
      <c r="E121" s="98"/>
      <c r="F121" s="99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41"/>
      <c r="B122" s="96"/>
      <c r="C122" s="97"/>
      <c r="D122" s="98"/>
      <c r="E122" s="98"/>
      <c r="F122" s="99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41"/>
      <c r="B123" s="96"/>
      <c r="C123" s="97"/>
      <c r="D123" s="98"/>
      <c r="E123" s="98"/>
      <c r="F123" s="99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41"/>
      <c r="B124" s="96"/>
      <c r="C124" s="97"/>
      <c r="D124" s="98"/>
      <c r="E124" s="98"/>
      <c r="F124" s="99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41"/>
      <c r="B125" s="96"/>
      <c r="C125" s="97"/>
      <c r="D125" s="98"/>
      <c r="E125" s="98"/>
      <c r="F125" s="99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41"/>
      <c r="B126" s="96"/>
      <c r="C126" s="97"/>
      <c r="D126" s="98"/>
      <c r="E126" s="98"/>
      <c r="F126" s="99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41"/>
      <c r="B127" s="96"/>
      <c r="C127" s="97"/>
      <c r="D127" s="98"/>
      <c r="E127" s="98"/>
      <c r="F127" s="99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41"/>
      <c r="B128" s="96"/>
      <c r="C128" s="97"/>
      <c r="D128" s="98"/>
      <c r="E128" s="98"/>
      <c r="F128" s="99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41"/>
      <c r="B129" s="96"/>
      <c r="C129" s="97"/>
      <c r="D129" s="98"/>
      <c r="E129" s="98"/>
      <c r="F129" s="99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41"/>
      <c r="B130" s="96"/>
      <c r="C130" s="97"/>
      <c r="D130" s="98"/>
      <c r="E130" s="98"/>
      <c r="F130" s="99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41"/>
      <c r="B131" s="96"/>
      <c r="C131" s="97"/>
      <c r="D131" s="98"/>
      <c r="E131" s="98"/>
      <c r="F131" s="99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41"/>
      <c r="B132" s="96"/>
      <c r="C132" s="97"/>
      <c r="D132" s="98"/>
      <c r="E132" s="98"/>
      <c r="F132" s="99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41"/>
      <c r="B133" s="96"/>
      <c r="C133" s="97"/>
      <c r="D133" s="98"/>
      <c r="E133" s="98"/>
      <c r="F133" s="99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41"/>
      <c r="B134" s="96"/>
      <c r="C134" s="97"/>
      <c r="D134" s="98"/>
      <c r="E134" s="98"/>
      <c r="F134" s="99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41"/>
      <c r="B135" s="96"/>
      <c r="C135" s="97"/>
      <c r="D135" s="98"/>
      <c r="E135" s="98"/>
      <c r="F135" s="99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41"/>
      <c r="B136" s="96"/>
      <c r="C136" s="97"/>
      <c r="D136" s="98"/>
      <c r="E136" s="98"/>
      <c r="F136" s="99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41"/>
      <c r="B137" s="96"/>
      <c r="C137" s="97"/>
      <c r="D137" s="98"/>
      <c r="E137" s="98"/>
      <c r="F137" s="99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41"/>
      <c r="B138" s="96"/>
      <c r="C138" s="97"/>
      <c r="D138" s="98"/>
      <c r="E138" s="98"/>
      <c r="F138" s="99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41"/>
      <c r="B139" s="96"/>
      <c r="C139" s="97"/>
      <c r="D139" s="98"/>
      <c r="E139" s="98"/>
      <c r="F139" s="99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41"/>
      <c r="B140" s="96"/>
      <c r="C140" s="97"/>
      <c r="D140" s="98"/>
      <c r="E140" s="98"/>
      <c r="F140" s="99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41"/>
      <c r="B141" s="96"/>
      <c r="C141" s="97"/>
      <c r="D141" s="98"/>
      <c r="E141" s="98"/>
      <c r="F141" s="99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41"/>
      <c r="B142" s="96"/>
      <c r="C142" s="97"/>
      <c r="D142" s="98"/>
      <c r="E142" s="98"/>
      <c r="F142" s="99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41"/>
      <c r="B143" s="96"/>
      <c r="C143" s="97"/>
      <c r="D143" s="98"/>
      <c r="E143" s="98"/>
      <c r="F143" s="99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41"/>
      <c r="B144" s="96"/>
      <c r="C144" s="97"/>
      <c r="D144" s="98"/>
      <c r="E144" s="98"/>
      <c r="F144" s="99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41"/>
      <c r="B145" s="96"/>
      <c r="C145" s="97"/>
      <c r="D145" s="98"/>
      <c r="E145" s="98"/>
      <c r="F145" s="99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41"/>
      <c r="B146" s="96"/>
      <c r="C146" s="97"/>
      <c r="D146" s="98"/>
      <c r="E146" s="98"/>
      <c r="F146" s="99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41"/>
      <c r="B147" s="96"/>
      <c r="C147" s="97"/>
      <c r="D147" s="98"/>
      <c r="E147" s="98"/>
      <c r="F147" s="99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41"/>
      <c r="B148" s="96"/>
      <c r="C148" s="97"/>
      <c r="D148" s="98"/>
      <c r="E148" s="98"/>
      <c r="F148" s="99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41"/>
      <c r="B149" s="96"/>
      <c r="C149" s="97"/>
      <c r="D149" s="98"/>
      <c r="E149" s="98"/>
      <c r="F149" s="99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41"/>
      <c r="B150" s="96"/>
      <c r="C150" s="97"/>
      <c r="D150" s="98"/>
      <c r="E150" s="98"/>
      <c r="F150" s="99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41"/>
      <c r="B151" s="96"/>
      <c r="C151" s="97"/>
      <c r="D151" s="98"/>
      <c r="E151" s="98"/>
      <c r="F151" s="99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41"/>
      <c r="B152" s="96"/>
      <c r="C152" s="97"/>
      <c r="D152" s="98"/>
      <c r="E152" s="98"/>
      <c r="F152" s="99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41"/>
      <c r="B153" s="96"/>
      <c r="C153" s="97"/>
      <c r="D153" s="98"/>
      <c r="E153" s="98"/>
      <c r="F153" s="99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41"/>
      <c r="B154" s="96"/>
      <c r="C154" s="97"/>
      <c r="D154" s="98"/>
      <c r="E154" s="98"/>
      <c r="F154" s="99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41"/>
      <c r="B155" s="96"/>
      <c r="C155" s="97"/>
      <c r="D155" s="98"/>
      <c r="E155" s="98"/>
      <c r="F155" s="99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41"/>
      <c r="B156" s="96"/>
      <c r="C156" s="97"/>
      <c r="D156" s="98"/>
      <c r="E156" s="98"/>
      <c r="F156" s="99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41"/>
      <c r="B157" s="96"/>
      <c r="C157" s="97"/>
      <c r="D157" s="98"/>
      <c r="E157" s="98"/>
      <c r="F157" s="99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41"/>
      <c r="B158" s="96"/>
      <c r="C158" s="97"/>
      <c r="D158" s="98"/>
      <c r="E158" s="98"/>
      <c r="F158" s="99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41"/>
      <c r="B159" s="96"/>
      <c r="C159" s="97"/>
      <c r="D159" s="98"/>
      <c r="E159" s="98"/>
      <c r="F159" s="99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41"/>
      <c r="B160" s="96"/>
      <c r="C160" s="97"/>
      <c r="D160" s="98"/>
      <c r="E160" s="98"/>
      <c r="F160" s="99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41"/>
      <c r="B161" s="96"/>
      <c r="C161" s="97"/>
      <c r="D161" s="98"/>
      <c r="E161" s="98"/>
      <c r="F161" s="99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41"/>
      <c r="B162" s="96"/>
      <c r="C162" s="97"/>
      <c r="D162" s="98"/>
      <c r="E162" s="98"/>
      <c r="F162" s="99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41"/>
      <c r="B163" s="96"/>
      <c r="C163" s="97"/>
      <c r="D163" s="98"/>
      <c r="E163" s="98"/>
      <c r="F163" s="99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41"/>
      <c r="B164" s="96"/>
      <c r="C164" s="97"/>
      <c r="D164" s="98"/>
      <c r="E164" s="98"/>
      <c r="F164" s="99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41"/>
      <c r="B165" s="96"/>
      <c r="C165" s="97"/>
      <c r="D165" s="98"/>
      <c r="E165" s="98"/>
      <c r="F165" s="99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41"/>
      <c r="B166" s="96"/>
      <c r="C166" s="97"/>
      <c r="D166" s="98"/>
      <c r="E166" s="98"/>
      <c r="F166" s="99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41"/>
      <c r="B167" s="96"/>
      <c r="C167" s="97"/>
      <c r="D167" s="98"/>
      <c r="E167" s="98"/>
      <c r="F167" s="99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41"/>
      <c r="B168" s="96"/>
      <c r="C168" s="97"/>
      <c r="D168" s="98"/>
      <c r="E168" s="98"/>
      <c r="F168" s="99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41"/>
      <c r="B169" s="96"/>
      <c r="C169" s="97"/>
      <c r="D169" s="98"/>
      <c r="E169" s="98"/>
      <c r="F169" s="99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41"/>
      <c r="B170" s="96"/>
      <c r="C170" s="97"/>
      <c r="D170" s="98"/>
      <c r="E170" s="98"/>
      <c r="F170" s="99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41"/>
      <c r="B171" s="96"/>
      <c r="C171" s="97"/>
      <c r="D171" s="98"/>
      <c r="E171" s="98"/>
      <c r="F171" s="99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41"/>
      <c r="B172" s="96"/>
      <c r="C172" s="97"/>
      <c r="D172" s="98"/>
      <c r="E172" s="98"/>
      <c r="F172" s="99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41"/>
      <c r="B173" s="96"/>
      <c r="C173" s="97"/>
      <c r="D173" s="98"/>
      <c r="E173" s="98"/>
      <c r="F173" s="99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41"/>
      <c r="B174" s="96"/>
      <c r="C174" s="97"/>
      <c r="D174" s="98"/>
      <c r="E174" s="98"/>
      <c r="F174" s="99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41"/>
      <c r="B175" s="96"/>
      <c r="C175" s="97"/>
      <c r="D175" s="98"/>
      <c r="E175" s="98"/>
      <c r="F175" s="99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41"/>
      <c r="B176" s="96"/>
      <c r="C176" s="97"/>
      <c r="D176" s="98"/>
      <c r="E176" s="98"/>
      <c r="F176" s="99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41"/>
      <c r="B177" s="96"/>
      <c r="C177" s="97"/>
      <c r="D177" s="98"/>
      <c r="E177" s="98"/>
      <c r="F177" s="99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41"/>
      <c r="B178" s="96"/>
      <c r="C178" s="97"/>
      <c r="D178" s="98"/>
      <c r="E178" s="98"/>
      <c r="F178" s="99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41"/>
      <c r="B179" s="96"/>
      <c r="C179" s="97"/>
      <c r="D179" s="98"/>
      <c r="E179" s="98"/>
      <c r="F179" s="99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41"/>
      <c r="B180" s="96"/>
      <c r="C180" s="97"/>
      <c r="D180" s="98"/>
      <c r="E180" s="98"/>
      <c r="F180" s="99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41"/>
      <c r="B181" s="96"/>
      <c r="C181" s="97"/>
      <c r="D181" s="98"/>
      <c r="E181" s="98"/>
      <c r="F181" s="99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41"/>
      <c r="B182" s="96"/>
      <c r="C182" s="97"/>
      <c r="D182" s="98"/>
      <c r="E182" s="98"/>
      <c r="F182" s="99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41"/>
      <c r="B183" s="96"/>
      <c r="C183" s="97"/>
      <c r="D183" s="98"/>
      <c r="E183" s="98"/>
      <c r="F183" s="99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41"/>
      <c r="B184" s="96"/>
      <c r="C184" s="97"/>
      <c r="D184" s="98"/>
      <c r="E184" s="98"/>
      <c r="F184" s="99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41"/>
      <c r="B185" s="96"/>
      <c r="C185" s="97"/>
      <c r="D185" s="98"/>
      <c r="E185" s="98"/>
      <c r="F185" s="99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41"/>
      <c r="B186" s="96"/>
      <c r="C186" s="97"/>
      <c r="D186" s="98"/>
      <c r="E186" s="98"/>
      <c r="F186" s="99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41"/>
      <c r="B187" s="96"/>
      <c r="C187" s="97"/>
      <c r="D187" s="98"/>
      <c r="E187" s="98"/>
      <c r="F187" s="99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41"/>
      <c r="B188" s="96"/>
      <c r="C188" s="97"/>
      <c r="D188" s="98"/>
      <c r="E188" s="98"/>
      <c r="F188" s="99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41"/>
      <c r="B189" s="96"/>
      <c r="C189" s="97"/>
      <c r="D189" s="98"/>
      <c r="E189" s="98"/>
      <c r="F189" s="99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41"/>
      <c r="B190" s="96"/>
      <c r="C190" s="97"/>
      <c r="D190" s="98"/>
      <c r="E190" s="98"/>
      <c r="F190" s="99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41"/>
      <c r="B191" s="96"/>
      <c r="C191" s="97"/>
      <c r="D191" s="98"/>
      <c r="E191" s="98"/>
      <c r="F191" s="99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41"/>
      <c r="B192" s="96"/>
      <c r="C192" s="97"/>
      <c r="D192" s="98"/>
      <c r="E192" s="98"/>
      <c r="F192" s="99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41"/>
      <c r="B193" s="96"/>
      <c r="C193" s="97"/>
      <c r="D193" s="98"/>
      <c r="E193" s="98"/>
      <c r="F193" s="99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41"/>
      <c r="B194" s="96"/>
      <c r="C194" s="97"/>
      <c r="D194" s="98"/>
      <c r="E194" s="98"/>
      <c r="F194" s="99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41"/>
      <c r="B195" s="96"/>
      <c r="C195" s="97"/>
      <c r="D195" s="98"/>
      <c r="E195" s="98"/>
      <c r="F195" s="99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41"/>
      <c r="B196" s="96"/>
      <c r="C196" s="97"/>
      <c r="D196" s="98"/>
      <c r="E196" s="98"/>
      <c r="F196" s="99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41"/>
      <c r="B197" s="96"/>
      <c r="C197" s="97"/>
      <c r="D197" s="98"/>
      <c r="E197" s="98"/>
      <c r="F197" s="99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41"/>
      <c r="B198" s="96"/>
      <c r="C198" s="97"/>
      <c r="D198" s="98"/>
      <c r="E198" s="98"/>
      <c r="F198" s="99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41"/>
      <c r="B199" s="96"/>
      <c r="C199" s="97"/>
      <c r="D199" s="98"/>
      <c r="E199" s="98"/>
      <c r="F199" s="99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41"/>
      <c r="B200" s="96"/>
      <c r="C200" s="97"/>
      <c r="D200" s="98"/>
      <c r="E200" s="98"/>
      <c r="F200" s="99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41"/>
      <c r="B201" s="96"/>
      <c r="C201" s="97"/>
      <c r="D201" s="98"/>
      <c r="E201" s="98"/>
      <c r="F201" s="99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41"/>
      <c r="B202" s="96"/>
      <c r="C202" s="97"/>
      <c r="D202" s="98"/>
      <c r="E202" s="98"/>
      <c r="F202" s="99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41"/>
      <c r="B203" s="96"/>
      <c r="C203" s="97"/>
      <c r="D203" s="98"/>
      <c r="E203" s="98"/>
      <c r="F203" s="99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41"/>
      <c r="B204" s="96"/>
      <c r="C204" s="97"/>
      <c r="D204" s="98"/>
      <c r="E204" s="98"/>
      <c r="F204" s="99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41"/>
      <c r="B205" s="96"/>
      <c r="C205" s="97"/>
      <c r="D205" s="98"/>
      <c r="E205" s="98"/>
      <c r="F205" s="99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41"/>
      <c r="B206" s="96"/>
      <c r="C206" s="97"/>
      <c r="D206" s="98"/>
      <c r="E206" s="98"/>
      <c r="F206" s="99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41"/>
      <c r="B207" s="96"/>
      <c r="C207" s="97"/>
      <c r="D207" s="98"/>
      <c r="E207" s="98"/>
      <c r="F207" s="99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41"/>
      <c r="B208" s="96"/>
      <c r="C208" s="97"/>
      <c r="D208" s="98"/>
      <c r="E208" s="98"/>
      <c r="F208" s="99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41"/>
      <c r="B209" s="96"/>
      <c r="C209" s="97"/>
      <c r="D209" s="98"/>
      <c r="E209" s="98"/>
      <c r="F209" s="99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41"/>
      <c r="B210" s="96"/>
      <c r="C210" s="97"/>
      <c r="D210" s="98"/>
      <c r="E210" s="98"/>
      <c r="F210" s="99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41"/>
      <c r="B211" s="96"/>
      <c r="C211" s="97"/>
      <c r="D211" s="98"/>
      <c r="E211" s="98"/>
      <c r="F211" s="99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41"/>
      <c r="B212" s="96"/>
      <c r="C212" s="97"/>
      <c r="D212" s="98"/>
      <c r="E212" s="98"/>
      <c r="F212" s="99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41"/>
      <c r="B213" s="96"/>
      <c r="C213" s="97"/>
      <c r="D213" s="98"/>
      <c r="E213" s="98"/>
      <c r="F213" s="99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41"/>
      <c r="B214" s="96"/>
      <c r="C214" s="97"/>
      <c r="D214" s="98"/>
      <c r="E214" s="98"/>
      <c r="F214" s="99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41"/>
      <c r="B215" s="96"/>
      <c r="C215" s="97"/>
      <c r="D215" s="98"/>
      <c r="E215" s="98"/>
      <c r="F215" s="99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41"/>
      <c r="B216" s="96"/>
      <c r="C216" s="97"/>
      <c r="D216" s="98"/>
      <c r="E216" s="98"/>
      <c r="F216" s="99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41"/>
      <c r="B217" s="96"/>
      <c r="C217" s="97"/>
      <c r="D217" s="98"/>
      <c r="E217" s="98"/>
      <c r="F217" s="99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41"/>
      <c r="B218" s="96"/>
      <c r="C218" s="97"/>
      <c r="D218" s="98"/>
      <c r="E218" s="98"/>
      <c r="F218" s="99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41"/>
      <c r="B219" s="96"/>
      <c r="C219" s="97"/>
      <c r="D219" s="98"/>
      <c r="E219" s="98"/>
      <c r="F219" s="99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41"/>
      <c r="B220" s="96"/>
      <c r="C220" s="97"/>
      <c r="D220" s="98"/>
      <c r="E220" s="98"/>
      <c r="F220" s="99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41"/>
      <c r="B221" s="96"/>
      <c r="C221" s="97"/>
      <c r="D221" s="98"/>
      <c r="E221" s="98"/>
      <c r="F221" s="99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41"/>
      <c r="B222" s="96"/>
      <c r="C222" s="97"/>
      <c r="D222" s="98"/>
      <c r="E222" s="98"/>
      <c r="F222" s="99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41"/>
      <c r="B223" s="96"/>
      <c r="C223" s="97"/>
      <c r="D223" s="98"/>
      <c r="E223" s="98"/>
      <c r="F223" s="99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41"/>
      <c r="B224" s="96"/>
      <c r="C224" s="97"/>
      <c r="D224" s="98"/>
      <c r="E224" s="98"/>
      <c r="F224" s="99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41"/>
      <c r="B225" s="96"/>
      <c r="C225" s="97"/>
      <c r="D225" s="98"/>
      <c r="E225" s="98"/>
      <c r="F225" s="99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41"/>
      <c r="B226" s="96"/>
      <c r="C226" s="97"/>
      <c r="D226" s="98"/>
      <c r="E226" s="98"/>
      <c r="F226" s="99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41"/>
      <c r="B227" s="96"/>
      <c r="C227" s="97"/>
      <c r="D227" s="98"/>
      <c r="E227" s="98"/>
      <c r="F227" s="99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41"/>
      <c r="B228" s="96"/>
      <c r="C228" s="97"/>
      <c r="D228" s="98"/>
      <c r="E228" s="98"/>
      <c r="F228" s="99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41"/>
      <c r="B229" s="96"/>
      <c r="C229" s="97"/>
      <c r="D229" s="98"/>
      <c r="E229" s="98"/>
      <c r="F229" s="99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41"/>
      <c r="B230" s="96"/>
      <c r="C230" s="97"/>
      <c r="D230" s="98"/>
      <c r="E230" s="98"/>
      <c r="F230" s="99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41"/>
      <c r="B231" s="96"/>
      <c r="C231" s="97"/>
      <c r="D231" s="98"/>
      <c r="E231" s="98"/>
      <c r="F231" s="99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41"/>
      <c r="B232" s="96"/>
      <c r="C232" s="97"/>
      <c r="D232" s="98"/>
      <c r="E232" s="98"/>
      <c r="F232" s="99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41"/>
      <c r="B233" s="96"/>
      <c r="C233" s="97"/>
      <c r="D233" s="98"/>
      <c r="E233" s="98"/>
      <c r="F233" s="99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41"/>
      <c r="B234" s="96"/>
      <c r="C234" s="97"/>
      <c r="D234" s="98"/>
      <c r="E234" s="98"/>
      <c r="F234" s="99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41"/>
      <c r="B235" s="96"/>
      <c r="C235" s="97"/>
      <c r="D235" s="98"/>
      <c r="E235" s="98"/>
      <c r="F235" s="99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41"/>
      <c r="B236" s="96"/>
      <c r="C236" s="97"/>
      <c r="D236" s="98"/>
      <c r="E236" s="98"/>
      <c r="F236" s="99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41"/>
      <c r="B237" s="96"/>
      <c r="C237" s="97"/>
      <c r="D237" s="98"/>
      <c r="E237" s="98"/>
      <c r="F237" s="99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41"/>
      <c r="B238" s="96"/>
      <c r="C238" s="97"/>
      <c r="D238" s="98"/>
      <c r="E238" s="98"/>
      <c r="F238" s="99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41"/>
      <c r="B239" s="96"/>
      <c r="C239" s="97"/>
      <c r="D239" s="98"/>
      <c r="E239" s="98"/>
      <c r="F239" s="99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41"/>
      <c r="B240" s="96"/>
      <c r="C240" s="97"/>
      <c r="D240" s="98"/>
      <c r="E240" s="98"/>
      <c r="F240" s="99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41"/>
      <c r="B241" s="96"/>
      <c r="C241" s="97"/>
      <c r="D241" s="98"/>
      <c r="E241" s="98"/>
      <c r="F241" s="99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41"/>
      <c r="B242" s="96"/>
      <c r="C242" s="97"/>
      <c r="D242" s="98"/>
      <c r="E242" s="98"/>
      <c r="F242" s="99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41"/>
      <c r="B243" s="96"/>
      <c r="C243" s="97"/>
      <c r="D243" s="98"/>
      <c r="E243" s="98"/>
      <c r="F243" s="99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41"/>
      <c r="B244" s="96"/>
      <c r="C244" s="97"/>
      <c r="D244" s="98"/>
      <c r="E244" s="98"/>
      <c r="F244" s="99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41"/>
      <c r="B245" s="96"/>
      <c r="C245" s="97"/>
      <c r="D245" s="98"/>
      <c r="E245" s="98"/>
      <c r="F245" s="99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41"/>
      <c r="B246" s="96"/>
      <c r="C246" s="97"/>
      <c r="D246" s="98"/>
      <c r="E246" s="98"/>
      <c r="F246" s="99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41"/>
      <c r="B247" s="96"/>
      <c r="C247" s="97"/>
      <c r="D247" s="98"/>
      <c r="E247" s="98"/>
      <c r="F247" s="99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41"/>
      <c r="B248" s="96"/>
      <c r="C248" s="97"/>
      <c r="D248" s="98"/>
      <c r="E248" s="98"/>
      <c r="F248" s="99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41"/>
      <c r="B249" s="96"/>
      <c r="C249" s="97"/>
      <c r="D249" s="98"/>
      <c r="E249" s="98"/>
      <c r="F249" s="99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41"/>
      <c r="B250" s="96"/>
      <c r="C250" s="97"/>
      <c r="D250" s="98"/>
      <c r="E250" s="98"/>
      <c r="F250" s="99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B1:F1"/>
    <mergeCell ref="A2:F2"/>
  </mergeCells>
  <pageMargins left="0.7" right="0.7" top="0.75" bottom="0.75" header="0" footer="0"/>
  <pageSetup orientation="landscape"/>
  <headerFooter>
    <oddHeader>&amp;LLesy hl.m.Prahy -"Stavební úpravy záchranné stanice v Jinonicích" (karanténa)</oddHeader>
    <oddFooter>&amp;CStránka &amp;P 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pane ySplit="3" topLeftCell="A4" activePane="bottomLeft" state="frozen"/>
      <selection pane="bottomLeft" activeCell="E5" sqref="E5"/>
    </sheetView>
  </sheetViews>
  <sheetFormatPr defaultColWidth="14.42578125" defaultRowHeight="15" customHeight="1"/>
  <cols>
    <col min="1" max="1" width="45.28515625" customWidth="1"/>
    <col min="2" max="2" width="9.140625" customWidth="1"/>
    <col min="3" max="3" width="8.140625" customWidth="1"/>
    <col min="4" max="4" width="15.140625" customWidth="1"/>
    <col min="5" max="5" width="16.42578125" customWidth="1"/>
    <col min="6" max="7" width="9.140625" customWidth="1"/>
    <col min="8" max="25" width="8" customWidth="1"/>
  </cols>
  <sheetData>
    <row r="1" spans="1:25" ht="12.75" customHeight="1">
      <c r="A1" s="350" t="s">
        <v>2</v>
      </c>
      <c r="B1" s="351"/>
      <c r="C1" s="351"/>
      <c r="D1" s="351"/>
      <c r="E1" s="35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30" customHeight="1">
      <c r="A2" s="376" t="s">
        <v>424</v>
      </c>
      <c r="B2" s="355"/>
      <c r="C2" s="355"/>
      <c r="D2" s="355"/>
      <c r="E2" s="3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30" customHeight="1">
      <c r="A3" s="162" t="s">
        <v>425</v>
      </c>
      <c r="B3" s="163" t="s">
        <v>16</v>
      </c>
      <c r="C3" s="163" t="s">
        <v>426</v>
      </c>
      <c r="D3" s="164" t="s">
        <v>427</v>
      </c>
      <c r="E3" s="165" t="s">
        <v>428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2.75" customHeight="1">
      <c r="A4" s="167" t="s">
        <v>429</v>
      </c>
      <c r="B4" s="168">
        <v>30</v>
      </c>
      <c r="C4" s="169" t="s">
        <v>95</v>
      </c>
      <c r="D4" s="305">
        <v>0</v>
      </c>
      <c r="E4" s="170">
        <f t="shared" ref="E4:E39" si="0">B4*D4</f>
        <v>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 customHeight="1">
      <c r="A5" s="171" t="s">
        <v>430</v>
      </c>
      <c r="B5" s="172">
        <v>24.6</v>
      </c>
      <c r="C5" s="173" t="s">
        <v>95</v>
      </c>
      <c r="D5" s="306">
        <v>0</v>
      </c>
      <c r="E5" s="174">
        <f t="shared" si="0"/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 customHeight="1">
      <c r="A6" s="171" t="s">
        <v>431</v>
      </c>
      <c r="B6" s="172">
        <v>2</v>
      </c>
      <c r="C6" s="173" t="s">
        <v>61</v>
      </c>
      <c r="D6" s="306">
        <v>0</v>
      </c>
      <c r="E6" s="174">
        <f t="shared" si="0"/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 customHeight="1">
      <c r="A7" s="171" t="s">
        <v>432</v>
      </c>
      <c r="B7" s="172">
        <v>2</v>
      </c>
      <c r="C7" s="173" t="s">
        <v>61</v>
      </c>
      <c r="D7" s="306">
        <v>0</v>
      </c>
      <c r="E7" s="174">
        <f t="shared" si="0"/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2.75" customHeight="1">
      <c r="A8" s="171" t="s">
        <v>433</v>
      </c>
      <c r="B8" s="172">
        <v>1</v>
      </c>
      <c r="C8" s="173" t="s">
        <v>61</v>
      </c>
      <c r="D8" s="306">
        <v>0</v>
      </c>
      <c r="E8" s="174">
        <f t="shared" si="0"/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 customHeight="1">
      <c r="A9" s="171" t="s">
        <v>434</v>
      </c>
      <c r="B9" s="172">
        <v>1</v>
      </c>
      <c r="C9" s="173" t="s">
        <v>61</v>
      </c>
      <c r="D9" s="306">
        <v>0</v>
      </c>
      <c r="E9" s="174">
        <f t="shared" si="0"/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 customHeight="1">
      <c r="A10" s="171" t="s">
        <v>435</v>
      </c>
      <c r="B10" s="172">
        <v>1</v>
      </c>
      <c r="C10" s="173" t="s">
        <v>61</v>
      </c>
      <c r="D10" s="306">
        <v>0</v>
      </c>
      <c r="E10" s="174">
        <f t="shared" si="0"/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 customHeight="1">
      <c r="A11" s="171" t="s">
        <v>436</v>
      </c>
      <c r="B11" s="172">
        <v>1</v>
      </c>
      <c r="C11" s="173" t="s">
        <v>61</v>
      </c>
      <c r="D11" s="306">
        <v>0</v>
      </c>
      <c r="E11" s="174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71" t="s">
        <v>437</v>
      </c>
      <c r="B12" s="172">
        <v>1</v>
      </c>
      <c r="C12" s="173" t="s">
        <v>61</v>
      </c>
      <c r="D12" s="306">
        <v>0</v>
      </c>
      <c r="E12" s="174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 customHeight="1">
      <c r="A13" s="171" t="s">
        <v>438</v>
      </c>
      <c r="B13" s="172">
        <v>1</v>
      </c>
      <c r="C13" s="173" t="s">
        <v>61</v>
      </c>
      <c r="D13" s="306">
        <v>0</v>
      </c>
      <c r="E13" s="174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 customHeight="1">
      <c r="A14" s="171" t="s">
        <v>439</v>
      </c>
      <c r="B14" s="172">
        <v>1</v>
      </c>
      <c r="C14" s="173" t="s">
        <v>61</v>
      </c>
      <c r="D14" s="306">
        <v>0</v>
      </c>
      <c r="E14" s="174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 customHeight="1">
      <c r="A15" s="171" t="s">
        <v>440</v>
      </c>
      <c r="B15" s="172">
        <v>1</v>
      </c>
      <c r="C15" s="173" t="s">
        <v>61</v>
      </c>
      <c r="D15" s="306">
        <v>0</v>
      </c>
      <c r="E15" s="174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.75" customHeight="1">
      <c r="A16" s="171" t="s">
        <v>441</v>
      </c>
      <c r="B16" s="172">
        <v>1</v>
      </c>
      <c r="C16" s="173" t="s">
        <v>83</v>
      </c>
      <c r="D16" s="306">
        <v>0</v>
      </c>
      <c r="E16" s="174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 customHeight="1">
      <c r="A17" s="171" t="s">
        <v>442</v>
      </c>
      <c r="B17" s="172">
        <v>1</v>
      </c>
      <c r="C17" s="173" t="s">
        <v>83</v>
      </c>
      <c r="D17" s="306">
        <v>0</v>
      </c>
      <c r="E17" s="174">
        <f t="shared" si="0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 customHeight="1">
      <c r="A18" s="171" t="s">
        <v>443</v>
      </c>
      <c r="B18" s="172">
        <v>1</v>
      </c>
      <c r="C18" s="173" t="s">
        <v>61</v>
      </c>
      <c r="D18" s="306">
        <v>0</v>
      </c>
      <c r="E18" s="174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 customHeight="1">
      <c r="A19" s="171" t="s">
        <v>444</v>
      </c>
      <c r="B19" s="172">
        <v>1</v>
      </c>
      <c r="C19" s="173" t="s">
        <v>61</v>
      </c>
      <c r="D19" s="306">
        <v>0</v>
      </c>
      <c r="E19" s="174">
        <f t="shared" si="0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customHeight="1">
      <c r="A20" s="171" t="s">
        <v>445</v>
      </c>
      <c r="B20" s="172">
        <v>1</v>
      </c>
      <c r="C20" s="173" t="s">
        <v>83</v>
      </c>
      <c r="D20" s="306">
        <v>0</v>
      </c>
      <c r="E20" s="174">
        <f t="shared" si="0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 customHeight="1">
      <c r="A21" s="171" t="s">
        <v>446</v>
      </c>
      <c r="B21" s="172">
        <v>1</v>
      </c>
      <c r="C21" s="173" t="s">
        <v>83</v>
      </c>
      <c r="D21" s="306">
        <v>0</v>
      </c>
      <c r="E21" s="174">
        <f t="shared" si="0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 customHeight="1">
      <c r="A22" s="171" t="s">
        <v>447</v>
      </c>
      <c r="B22" s="172">
        <v>10</v>
      </c>
      <c r="C22" s="173" t="s">
        <v>95</v>
      </c>
      <c r="D22" s="306">
        <v>0</v>
      </c>
      <c r="E22" s="174">
        <f t="shared" si="0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 customHeight="1">
      <c r="A23" s="171" t="s">
        <v>448</v>
      </c>
      <c r="B23" s="172">
        <v>8.5</v>
      </c>
      <c r="C23" s="173" t="s">
        <v>95</v>
      </c>
      <c r="D23" s="306">
        <v>0</v>
      </c>
      <c r="E23" s="174">
        <f t="shared" si="0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customHeight="1">
      <c r="A24" s="171" t="s">
        <v>449</v>
      </c>
      <c r="B24" s="172">
        <v>34</v>
      </c>
      <c r="C24" s="173" t="s">
        <v>95</v>
      </c>
      <c r="D24" s="306">
        <v>0</v>
      </c>
      <c r="E24" s="174">
        <f t="shared" si="0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 customHeight="1">
      <c r="A25" s="171" t="s">
        <v>450</v>
      </c>
      <c r="B25" s="172">
        <v>34</v>
      </c>
      <c r="C25" s="173" t="s">
        <v>95</v>
      </c>
      <c r="D25" s="306">
        <v>0</v>
      </c>
      <c r="E25" s="174">
        <f t="shared" si="0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 customHeight="1">
      <c r="A26" s="171" t="s">
        <v>451</v>
      </c>
      <c r="B26" s="172">
        <v>36</v>
      </c>
      <c r="C26" s="173" t="s">
        <v>95</v>
      </c>
      <c r="D26" s="306">
        <v>0</v>
      </c>
      <c r="E26" s="174">
        <f t="shared" si="0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 customHeight="1">
      <c r="A27" s="171" t="s">
        <v>452</v>
      </c>
      <c r="B27" s="172">
        <v>36</v>
      </c>
      <c r="C27" s="173" t="s">
        <v>95</v>
      </c>
      <c r="D27" s="306">
        <v>0</v>
      </c>
      <c r="E27" s="174">
        <f t="shared" si="0"/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 customHeight="1">
      <c r="A28" s="171" t="s">
        <v>453</v>
      </c>
      <c r="B28" s="172">
        <v>1</v>
      </c>
      <c r="C28" s="173" t="s">
        <v>83</v>
      </c>
      <c r="D28" s="306">
        <v>0</v>
      </c>
      <c r="E28" s="174">
        <f t="shared" si="0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 customHeight="1">
      <c r="A29" s="171" t="s">
        <v>454</v>
      </c>
      <c r="B29" s="172">
        <v>1</v>
      </c>
      <c r="C29" s="173" t="s">
        <v>83</v>
      </c>
      <c r="D29" s="306">
        <v>0</v>
      </c>
      <c r="E29" s="174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 customHeight="1">
      <c r="A30" s="171" t="s">
        <v>455</v>
      </c>
      <c r="B30" s="172">
        <v>1</v>
      </c>
      <c r="C30" s="173" t="s">
        <v>83</v>
      </c>
      <c r="D30" s="306">
        <v>0</v>
      </c>
      <c r="E30" s="174">
        <f t="shared" si="0"/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 customHeight="1">
      <c r="A31" s="171" t="s">
        <v>456</v>
      </c>
      <c r="B31" s="172">
        <v>1</v>
      </c>
      <c r="C31" s="173" t="s">
        <v>83</v>
      </c>
      <c r="D31" s="306">
        <v>0</v>
      </c>
      <c r="E31" s="174">
        <f t="shared" si="0"/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 customHeight="1">
      <c r="A32" s="171" t="s">
        <v>458</v>
      </c>
      <c r="B32" s="172">
        <v>1</v>
      </c>
      <c r="C32" s="173" t="s">
        <v>83</v>
      </c>
      <c r="D32" s="306">
        <v>0</v>
      </c>
      <c r="E32" s="174">
        <f t="shared" si="0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 customHeight="1">
      <c r="A33" s="171" t="s">
        <v>460</v>
      </c>
      <c r="B33" s="172">
        <v>1</v>
      </c>
      <c r="C33" s="173" t="s">
        <v>83</v>
      </c>
      <c r="D33" s="306">
        <v>0</v>
      </c>
      <c r="E33" s="174">
        <f t="shared" si="0"/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 customHeight="1">
      <c r="A34" s="171" t="s">
        <v>461</v>
      </c>
      <c r="B34" s="172">
        <v>1</v>
      </c>
      <c r="C34" s="173" t="s">
        <v>83</v>
      </c>
      <c r="D34" s="306">
        <v>0</v>
      </c>
      <c r="E34" s="174">
        <f t="shared" si="0"/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 customHeight="1">
      <c r="A35" s="171" t="s">
        <v>462</v>
      </c>
      <c r="B35" s="172">
        <v>1</v>
      </c>
      <c r="C35" s="173" t="s">
        <v>83</v>
      </c>
      <c r="D35" s="306">
        <v>0</v>
      </c>
      <c r="E35" s="174">
        <f t="shared" si="0"/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 customHeight="1">
      <c r="A36" s="171" t="s">
        <v>464</v>
      </c>
      <c r="B36" s="172">
        <v>1</v>
      </c>
      <c r="C36" s="173" t="s">
        <v>83</v>
      </c>
      <c r="D36" s="306">
        <v>0</v>
      </c>
      <c r="E36" s="174">
        <f t="shared" si="0"/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 customHeight="1">
      <c r="A37" s="171" t="s">
        <v>465</v>
      </c>
      <c r="B37" s="172">
        <v>1</v>
      </c>
      <c r="C37" s="173" t="s">
        <v>83</v>
      </c>
      <c r="D37" s="306">
        <v>0</v>
      </c>
      <c r="E37" s="174">
        <f t="shared" si="0"/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 customHeight="1">
      <c r="A38" s="171" t="s">
        <v>467</v>
      </c>
      <c r="B38" s="172">
        <v>1</v>
      </c>
      <c r="C38" s="173" t="s">
        <v>83</v>
      </c>
      <c r="D38" s="306">
        <v>0</v>
      </c>
      <c r="E38" s="174">
        <f t="shared" si="0"/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 customHeight="1">
      <c r="A39" s="171" t="s">
        <v>468</v>
      </c>
      <c r="B39" s="172">
        <v>1</v>
      </c>
      <c r="C39" s="173" t="s">
        <v>83</v>
      </c>
      <c r="D39" s="306">
        <v>0</v>
      </c>
      <c r="E39" s="174">
        <f t="shared" si="0"/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 customHeight="1">
      <c r="A40" s="184" t="s">
        <v>470</v>
      </c>
      <c r="B40" s="172"/>
      <c r="C40" s="173"/>
      <c r="D40" s="306"/>
      <c r="E40" s="17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 customHeight="1">
      <c r="A41" s="171" t="s">
        <v>472</v>
      </c>
      <c r="B41" s="172">
        <v>56</v>
      </c>
      <c r="C41" s="173" t="s">
        <v>95</v>
      </c>
      <c r="D41" s="306">
        <v>0</v>
      </c>
      <c r="E41" s="174">
        <f t="shared" ref="E41:E59" si="1">B41*D41</f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 customHeight="1">
      <c r="A42" s="171" t="s">
        <v>473</v>
      </c>
      <c r="B42" s="172">
        <v>82.4</v>
      </c>
      <c r="C42" s="173" t="s">
        <v>65</v>
      </c>
      <c r="D42" s="306">
        <v>0</v>
      </c>
      <c r="E42" s="174">
        <f t="shared" si="1"/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>
      <c r="A43" s="171" t="s">
        <v>475</v>
      </c>
      <c r="B43" s="172">
        <v>1.56</v>
      </c>
      <c r="C43" s="173" t="s">
        <v>31</v>
      </c>
      <c r="D43" s="306">
        <v>0</v>
      </c>
      <c r="E43" s="174">
        <f t="shared" si="1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 customHeight="1">
      <c r="A44" s="171" t="s">
        <v>477</v>
      </c>
      <c r="B44" s="172">
        <v>15.8</v>
      </c>
      <c r="C44" s="173" t="s">
        <v>31</v>
      </c>
      <c r="D44" s="306">
        <v>0</v>
      </c>
      <c r="E44" s="174">
        <f t="shared" si="1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 customHeight="1">
      <c r="A45" s="171" t="s">
        <v>478</v>
      </c>
      <c r="B45" s="172">
        <v>3</v>
      </c>
      <c r="C45" s="173" t="s">
        <v>31</v>
      </c>
      <c r="D45" s="306">
        <v>0</v>
      </c>
      <c r="E45" s="174">
        <f t="shared" si="1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>
      <c r="A46" s="171" t="s">
        <v>480</v>
      </c>
      <c r="B46" s="172">
        <v>1.87</v>
      </c>
      <c r="C46" s="173" t="s">
        <v>31</v>
      </c>
      <c r="D46" s="306">
        <v>0</v>
      </c>
      <c r="E46" s="174">
        <f t="shared" si="1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 customHeight="1">
      <c r="A47" s="171" t="s">
        <v>481</v>
      </c>
      <c r="B47" s="172">
        <v>12</v>
      </c>
      <c r="C47" s="173" t="s">
        <v>58</v>
      </c>
      <c r="D47" s="306">
        <v>0</v>
      </c>
      <c r="E47" s="174">
        <f t="shared" si="1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 customHeight="1">
      <c r="A48" s="171" t="s">
        <v>483</v>
      </c>
      <c r="B48" s="172">
        <v>5.63</v>
      </c>
      <c r="C48" s="173" t="s">
        <v>31</v>
      </c>
      <c r="D48" s="306">
        <v>0</v>
      </c>
      <c r="E48" s="174">
        <f t="shared" si="1"/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 customHeight="1">
      <c r="A49" s="171" t="s">
        <v>485</v>
      </c>
      <c r="B49" s="172">
        <v>9.35</v>
      </c>
      <c r="C49" s="173" t="s">
        <v>31</v>
      </c>
      <c r="D49" s="306">
        <v>0</v>
      </c>
      <c r="E49" s="174">
        <f t="shared" si="1"/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 customHeight="1">
      <c r="A50" s="171" t="s">
        <v>487</v>
      </c>
      <c r="B50" s="172">
        <v>31.45</v>
      </c>
      <c r="C50" s="173" t="s">
        <v>58</v>
      </c>
      <c r="D50" s="306">
        <v>0</v>
      </c>
      <c r="E50" s="174">
        <f t="shared" si="1"/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 customHeight="1">
      <c r="A51" s="171" t="s">
        <v>488</v>
      </c>
      <c r="B51" s="172">
        <v>31.45</v>
      </c>
      <c r="C51" s="173" t="s">
        <v>58</v>
      </c>
      <c r="D51" s="306">
        <v>0</v>
      </c>
      <c r="E51" s="174">
        <f t="shared" si="1"/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 customHeight="1">
      <c r="A52" s="171" t="s">
        <v>489</v>
      </c>
      <c r="B52" s="172">
        <v>3.3</v>
      </c>
      <c r="C52" s="173" t="s">
        <v>58</v>
      </c>
      <c r="D52" s="306">
        <v>0</v>
      </c>
      <c r="E52" s="174">
        <f t="shared" si="1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 customHeight="1">
      <c r="A53" s="171" t="s">
        <v>491</v>
      </c>
      <c r="B53" s="172">
        <v>13.15</v>
      </c>
      <c r="C53" s="173" t="s">
        <v>58</v>
      </c>
      <c r="D53" s="306">
        <v>0</v>
      </c>
      <c r="E53" s="174">
        <f t="shared" si="1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 customHeight="1">
      <c r="A54" s="171" t="s">
        <v>493</v>
      </c>
      <c r="B54" s="172">
        <v>15</v>
      </c>
      <c r="C54" s="173" t="s">
        <v>58</v>
      </c>
      <c r="D54" s="306">
        <v>0</v>
      </c>
      <c r="E54" s="174">
        <f t="shared" si="1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 customHeight="1">
      <c r="A55" s="171" t="s">
        <v>495</v>
      </c>
      <c r="B55" s="172">
        <v>3.92</v>
      </c>
      <c r="C55" s="173" t="s">
        <v>31</v>
      </c>
      <c r="D55" s="306">
        <v>0</v>
      </c>
      <c r="E55" s="174">
        <f t="shared" si="1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 customHeight="1">
      <c r="A56" s="171" t="s">
        <v>497</v>
      </c>
      <c r="B56" s="172">
        <v>3.12</v>
      </c>
      <c r="C56" s="173" t="s">
        <v>31</v>
      </c>
      <c r="D56" s="306">
        <v>0</v>
      </c>
      <c r="E56" s="174">
        <f t="shared" si="1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 customHeight="1">
      <c r="A57" s="171" t="s">
        <v>498</v>
      </c>
      <c r="B57" s="172">
        <v>2.34</v>
      </c>
      <c r="C57" s="173" t="s">
        <v>31</v>
      </c>
      <c r="D57" s="306">
        <v>0</v>
      </c>
      <c r="E57" s="174">
        <f t="shared" si="1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 customHeight="1">
      <c r="A58" s="171" t="s">
        <v>501</v>
      </c>
      <c r="B58" s="172">
        <v>15.6</v>
      </c>
      <c r="C58" s="173" t="s">
        <v>65</v>
      </c>
      <c r="D58" s="306">
        <v>0</v>
      </c>
      <c r="E58" s="174">
        <f t="shared" si="1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ustomHeight="1">
      <c r="A59" s="188" t="s">
        <v>501</v>
      </c>
      <c r="B59" s="189">
        <v>91</v>
      </c>
      <c r="C59" s="190" t="s">
        <v>65</v>
      </c>
      <c r="D59" s="307">
        <v>0</v>
      </c>
      <c r="E59" s="191">
        <f t="shared" si="1"/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 customHeight="1">
      <c r="A60" s="192" t="s">
        <v>503</v>
      </c>
      <c r="B60" s="193"/>
      <c r="C60" s="194"/>
      <c r="D60" s="195"/>
      <c r="E60" s="196">
        <f>SUM(E4:E59)</f>
        <v>0</v>
      </c>
      <c r="F60" s="3"/>
      <c r="G60" s="19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12"/>
      <c r="B61" s="91"/>
      <c r="C61" s="198"/>
      <c r="D61" s="161"/>
      <c r="E61" s="16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 customHeight="1">
      <c r="A62" s="12"/>
      <c r="B62" s="91"/>
      <c r="C62" s="198"/>
      <c r="D62" s="161"/>
      <c r="E62" s="16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 customHeight="1">
      <c r="A63" s="12"/>
      <c r="B63" s="91"/>
      <c r="C63" s="198"/>
      <c r="D63" s="161"/>
      <c r="E63" s="16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 customHeight="1">
      <c r="A64" s="12"/>
      <c r="B64" s="91"/>
      <c r="C64" s="198"/>
      <c r="D64" s="161"/>
      <c r="E64" s="16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 customHeight="1">
      <c r="A65" s="12"/>
      <c r="B65" s="91"/>
      <c r="C65" s="198"/>
      <c r="D65" s="161"/>
      <c r="E65" s="16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 customHeight="1">
      <c r="A66" s="12"/>
      <c r="B66" s="91"/>
      <c r="C66" s="198"/>
      <c r="D66" s="161"/>
      <c r="E66" s="16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>
      <c r="A67" s="12"/>
      <c r="B67" s="91"/>
      <c r="C67" s="198"/>
      <c r="D67" s="161"/>
      <c r="E67" s="16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 customHeight="1">
      <c r="A68" s="12"/>
      <c r="B68" s="91"/>
      <c r="C68" s="198"/>
      <c r="D68" s="161"/>
      <c r="E68" s="16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 customHeight="1">
      <c r="A69" s="12"/>
      <c r="B69" s="91"/>
      <c r="C69" s="198"/>
      <c r="D69" s="161"/>
      <c r="E69" s="16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 customHeight="1">
      <c r="A70" s="12"/>
      <c r="B70" s="91"/>
      <c r="C70" s="198"/>
      <c r="D70" s="161"/>
      <c r="E70" s="16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 customHeight="1">
      <c r="A71" s="12"/>
      <c r="B71" s="91"/>
      <c r="C71" s="198"/>
      <c r="D71" s="161"/>
      <c r="E71" s="16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 customHeight="1">
      <c r="A72" s="12"/>
      <c r="B72" s="91"/>
      <c r="C72" s="198"/>
      <c r="D72" s="161"/>
      <c r="E72" s="16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 customHeight="1">
      <c r="A73" s="12"/>
      <c r="B73" s="91"/>
      <c r="C73" s="198"/>
      <c r="D73" s="161"/>
      <c r="E73" s="16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 customHeight="1">
      <c r="A74" s="12"/>
      <c r="B74" s="91"/>
      <c r="C74" s="198"/>
      <c r="D74" s="161"/>
      <c r="E74" s="16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 customHeight="1">
      <c r="A75" s="12"/>
      <c r="B75" s="91"/>
      <c r="C75" s="198"/>
      <c r="D75" s="161"/>
      <c r="E75" s="16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 customHeight="1">
      <c r="A76" s="12"/>
      <c r="B76" s="91"/>
      <c r="C76" s="198"/>
      <c r="D76" s="161"/>
      <c r="E76" s="16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 customHeight="1">
      <c r="A77" s="12"/>
      <c r="B77" s="91"/>
      <c r="C77" s="198"/>
      <c r="D77" s="161"/>
      <c r="E77" s="16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 customHeight="1">
      <c r="A78" s="12"/>
      <c r="B78" s="91"/>
      <c r="C78" s="198"/>
      <c r="D78" s="161"/>
      <c r="E78" s="16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 customHeight="1">
      <c r="A79" s="12"/>
      <c r="B79" s="91"/>
      <c r="C79" s="198"/>
      <c r="D79" s="161"/>
      <c r="E79" s="16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 customHeight="1">
      <c r="A80" s="12"/>
      <c r="B80" s="91"/>
      <c r="C80" s="198"/>
      <c r="D80" s="161"/>
      <c r="E80" s="16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 customHeight="1">
      <c r="A81" s="12"/>
      <c r="B81" s="91"/>
      <c r="C81" s="198"/>
      <c r="D81" s="161"/>
      <c r="E81" s="16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 customHeight="1">
      <c r="A82" s="12"/>
      <c r="B82" s="91"/>
      <c r="C82" s="198"/>
      <c r="D82" s="161"/>
      <c r="E82" s="16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 customHeight="1">
      <c r="A83" s="12"/>
      <c r="B83" s="91"/>
      <c r="C83" s="198"/>
      <c r="D83" s="161"/>
      <c r="E83" s="16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 customHeight="1">
      <c r="A84" s="12"/>
      <c r="B84" s="91"/>
      <c r="C84" s="198"/>
      <c r="D84" s="161"/>
      <c r="E84" s="16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 customHeight="1">
      <c r="A85" s="12"/>
      <c r="B85" s="91"/>
      <c r="C85" s="198"/>
      <c r="D85" s="161"/>
      <c r="E85" s="16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 customHeight="1">
      <c r="A86" s="12"/>
      <c r="B86" s="91"/>
      <c r="C86" s="198"/>
      <c r="D86" s="161"/>
      <c r="E86" s="16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 customHeight="1">
      <c r="A87" s="12"/>
      <c r="B87" s="91"/>
      <c r="C87" s="198"/>
      <c r="D87" s="161"/>
      <c r="E87" s="16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 customHeight="1">
      <c r="A88" s="12"/>
      <c r="B88" s="91"/>
      <c r="C88" s="198"/>
      <c r="D88" s="161"/>
      <c r="E88" s="16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 customHeight="1">
      <c r="A89" s="12"/>
      <c r="B89" s="91"/>
      <c r="C89" s="198"/>
      <c r="D89" s="161"/>
      <c r="E89" s="16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 customHeight="1">
      <c r="A90" s="12"/>
      <c r="B90" s="91"/>
      <c r="C90" s="198"/>
      <c r="D90" s="161"/>
      <c r="E90" s="16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 customHeight="1">
      <c r="A91" s="12"/>
      <c r="B91" s="91"/>
      <c r="C91" s="198"/>
      <c r="D91" s="161"/>
      <c r="E91" s="16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 customHeight="1">
      <c r="A92" s="12"/>
      <c r="B92" s="91"/>
      <c r="C92" s="198"/>
      <c r="D92" s="161"/>
      <c r="E92" s="16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 customHeight="1">
      <c r="A93" s="12"/>
      <c r="B93" s="91"/>
      <c r="C93" s="198"/>
      <c r="D93" s="161"/>
      <c r="E93" s="16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 customHeight="1">
      <c r="A94" s="12"/>
      <c r="B94" s="91"/>
      <c r="C94" s="198"/>
      <c r="D94" s="161"/>
      <c r="E94" s="16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 customHeight="1">
      <c r="A95" s="12"/>
      <c r="B95" s="91"/>
      <c r="C95" s="198"/>
      <c r="D95" s="161"/>
      <c r="E95" s="16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 customHeight="1">
      <c r="A96" s="12"/>
      <c r="B96" s="91"/>
      <c r="C96" s="198"/>
      <c r="D96" s="161"/>
      <c r="E96" s="16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 customHeight="1">
      <c r="A97" s="12"/>
      <c r="B97" s="91"/>
      <c r="C97" s="198"/>
      <c r="D97" s="161"/>
      <c r="E97" s="16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 customHeight="1">
      <c r="A98" s="12"/>
      <c r="B98" s="91"/>
      <c r="C98" s="198"/>
      <c r="D98" s="161"/>
      <c r="E98" s="16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 customHeight="1">
      <c r="A99" s="12"/>
      <c r="B99" s="91"/>
      <c r="C99" s="198"/>
      <c r="D99" s="161"/>
      <c r="E99" s="16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 customHeight="1">
      <c r="A100" s="12"/>
      <c r="B100" s="91"/>
      <c r="C100" s="198"/>
      <c r="D100" s="161"/>
      <c r="E100" s="16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 customHeight="1">
      <c r="A101" s="12"/>
      <c r="B101" s="91"/>
      <c r="C101" s="198"/>
      <c r="D101" s="161"/>
      <c r="E101" s="16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 customHeight="1">
      <c r="A102" s="12"/>
      <c r="B102" s="91"/>
      <c r="C102" s="198"/>
      <c r="D102" s="161"/>
      <c r="E102" s="16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 customHeight="1">
      <c r="A103" s="12"/>
      <c r="B103" s="91"/>
      <c r="C103" s="198"/>
      <c r="D103" s="161"/>
      <c r="E103" s="16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 customHeight="1">
      <c r="A104" s="12"/>
      <c r="B104" s="91"/>
      <c r="C104" s="198"/>
      <c r="D104" s="161"/>
      <c r="E104" s="16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 customHeight="1">
      <c r="A105" s="12"/>
      <c r="B105" s="91"/>
      <c r="C105" s="198"/>
      <c r="D105" s="161"/>
      <c r="E105" s="16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 customHeight="1">
      <c r="A106" s="12"/>
      <c r="B106" s="91"/>
      <c r="C106" s="198"/>
      <c r="D106" s="161"/>
      <c r="E106" s="16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 customHeight="1">
      <c r="A107" s="12"/>
      <c r="B107" s="91"/>
      <c r="C107" s="198"/>
      <c r="D107" s="161"/>
      <c r="E107" s="16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 customHeight="1">
      <c r="A108" s="12"/>
      <c r="B108" s="91"/>
      <c r="C108" s="198"/>
      <c r="D108" s="161"/>
      <c r="E108" s="16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 customHeight="1">
      <c r="A109" s="12"/>
      <c r="B109" s="91"/>
      <c r="C109" s="198"/>
      <c r="D109" s="161"/>
      <c r="E109" s="16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 customHeight="1">
      <c r="A110" s="12"/>
      <c r="B110" s="91"/>
      <c r="C110" s="198"/>
      <c r="D110" s="161"/>
      <c r="E110" s="16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>
      <c r="A111" s="12"/>
      <c r="B111" s="91"/>
      <c r="C111" s="198"/>
      <c r="D111" s="161"/>
      <c r="E111" s="16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 customHeight="1">
      <c r="A112" s="12"/>
      <c r="B112" s="91"/>
      <c r="C112" s="198"/>
      <c r="D112" s="161"/>
      <c r="E112" s="16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>
      <c r="A113" s="12"/>
      <c r="B113" s="91"/>
      <c r="C113" s="198"/>
      <c r="D113" s="161"/>
      <c r="E113" s="16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>
      <c r="A114" s="12"/>
      <c r="B114" s="91"/>
      <c r="C114" s="198"/>
      <c r="D114" s="161"/>
      <c r="E114" s="16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>
      <c r="A115" s="12"/>
      <c r="B115" s="91"/>
      <c r="C115" s="198"/>
      <c r="D115" s="161"/>
      <c r="E115" s="16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>
      <c r="A116" s="12"/>
      <c r="B116" s="91"/>
      <c r="C116" s="198"/>
      <c r="D116" s="161"/>
      <c r="E116" s="16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>
      <c r="A117" s="12"/>
      <c r="B117" s="91"/>
      <c r="C117" s="198"/>
      <c r="D117" s="161"/>
      <c r="E117" s="16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>
      <c r="A118" s="12"/>
      <c r="B118" s="91"/>
      <c r="C118" s="198"/>
      <c r="D118" s="161"/>
      <c r="E118" s="16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>
      <c r="A119" s="12"/>
      <c r="B119" s="91"/>
      <c r="C119" s="198"/>
      <c r="D119" s="161"/>
      <c r="E119" s="16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>
      <c r="A120" s="12"/>
      <c r="B120" s="91"/>
      <c r="C120" s="198"/>
      <c r="D120" s="161"/>
      <c r="E120" s="16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>
      <c r="A121" s="12"/>
      <c r="B121" s="91"/>
      <c r="C121" s="198"/>
      <c r="D121" s="161"/>
      <c r="E121" s="16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>
      <c r="A122" s="12"/>
      <c r="B122" s="91"/>
      <c r="C122" s="198"/>
      <c r="D122" s="161"/>
      <c r="E122" s="16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>
      <c r="A123" s="12"/>
      <c r="B123" s="91"/>
      <c r="C123" s="198"/>
      <c r="D123" s="161"/>
      <c r="E123" s="16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>
      <c r="A124" s="12"/>
      <c r="B124" s="91"/>
      <c r="C124" s="198"/>
      <c r="D124" s="161"/>
      <c r="E124" s="16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>
      <c r="A125" s="12"/>
      <c r="B125" s="91"/>
      <c r="C125" s="198"/>
      <c r="D125" s="161"/>
      <c r="E125" s="16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>
      <c r="A126" s="12"/>
      <c r="B126" s="91"/>
      <c r="C126" s="198"/>
      <c r="D126" s="161"/>
      <c r="E126" s="16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>
      <c r="A127" s="12"/>
      <c r="B127" s="91"/>
      <c r="C127" s="198"/>
      <c r="D127" s="161"/>
      <c r="E127" s="16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>
      <c r="A128" s="12"/>
      <c r="B128" s="91"/>
      <c r="C128" s="198"/>
      <c r="D128" s="161"/>
      <c r="E128" s="16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>
      <c r="A129" s="12"/>
      <c r="B129" s="91"/>
      <c r="C129" s="198"/>
      <c r="D129" s="161"/>
      <c r="E129" s="16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>
      <c r="A130" s="12"/>
      <c r="B130" s="91"/>
      <c r="C130" s="198"/>
      <c r="D130" s="161"/>
      <c r="E130" s="16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>
      <c r="A131" s="12"/>
      <c r="B131" s="91"/>
      <c r="C131" s="198"/>
      <c r="D131" s="161"/>
      <c r="E131" s="16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>
      <c r="A132" s="12"/>
      <c r="B132" s="91"/>
      <c r="C132" s="198"/>
      <c r="D132" s="161"/>
      <c r="E132" s="16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>
      <c r="A133" s="12"/>
      <c r="B133" s="91"/>
      <c r="C133" s="198"/>
      <c r="D133" s="161"/>
      <c r="E133" s="16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>
      <c r="A134" s="12"/>
      <c r="B134" s="91"/>
      <c r="C134" s="198"/>
      <c r="D134" s="161"/>
      <c r="E134" s="16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>
      <c r="A135" s="12"/>
      <c r="B135" s="91"/>
      <c r="C135" s="198"/>
      <c r="D135" s="161"/>
      <c r="E135" s="16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>
      <c r="A136" s="12"/>
      <c r="B136" s="91"/>
      <c r="C136" s="198"/>
      <c r="D136" s="161"/>
      <c r="E136" s="16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>
      <c r="A137" s="12"/>
      <c r="B137" s="91"/>
      <c r="C137" s="198"/>
      <c r="D137" s="161"/>
      <c r="E137" s="16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>
      <c r="A138" s="12"/>
      <c r="B138" s="91"/>
      <c r="C138" s="198"/>
      <c r="D138" s="161"/>
      <c r="E138" s="16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>
      <c r="A139" s="12"/>
      <c r="B139" s="91"/>
      <c r="C139" s="198"/>
      <c r="D139" s="161"/>
      <c r="E139" s="16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>
      <c r="A140" s="12"/>
      <c r="B140" s="91"/>
      <c r="C140" s="198"/>
      <c r="D140" s="161"/>
      <c r="E140" s="16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>
      <c r="A141" s="12"/>
      <c r="B141" s="91"/>
      <c r="C141" s="198"/>
      <c r="D141" s="161"/>
      <c r="E141" s="16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>
      <c r="A142" s="12"/>
      <c r="B142" s="91"/>
      <c r="C142" s="198"/>
      <c r="D142" s="161"/>
      <c r="E142" s="16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>
      <c r="A143" s="12"/>
      <c r="B143" s="91"/>
      <c r="C143" s="198"/>
      <c r="D143" s="161"/>
      <c r="E143" s="16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>
      <c r="A144" s="12"/>
      <c r="B144" s="91"/>
      <c r="C144" s="198"/>
      <c r="D144" s="161"/>
      <c r="E144" s="16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>
      <c r="A145" s="12"/>
      <c r="B145" s="91"/>
      <c r="C145" s="198"/>
      <c r="D145" s="161"/>
      <c r="E145" s="16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>
      <c r="A146" s="12"/>
      <c r="B146" s="91"/>
      <c r="C146" s="198"/>
      <c r="D146" s="161"/>
      <c r="E146" s="16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>
      <c r="A147" s="12"/>
      <c r="B147" s="91"/>
      <c r="C147" s="198"/>
      <c r="D147" s="161"/>
      <c r="E147" s="16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>
      <c r="A148" s="12"/>
      <c r="B148" s="91"/>
      <c r="C148" s="198"/>
      <c r="D148" s="161"/>
      <c r="E148" s="16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>
      <c r="A149" s="12"/>
      <c r="B149" s="91"/>
      <c r="C149" s="198"/>
      <c r="D149" s="161"/>
      <c r="E149" s="16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>
      <c r="A150" s="12"/>
      <c r="B150" s="91"/>
      <c r="C150" s="198"/>
      <c r="D150" s="161"/>
      <c r="E150" s="16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>
      <c r="A151" s="12"/>
      <c r="B151" s="91"/>
      <c r="C151" s="198"/>
      <c r="D151" s="161"/>
      <c r="E151" s="16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>
      <c r="A152" s="12"/>
      <c r="B152" s="91"/>
      <c r="C152" s="198"/>
      <c r="D152" s="161"/>
      <c r="E152" s="16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>
      <c r="A153" s="12"/>
      <c r="B153" s="91"/>
      <c r="C153" s="198"/>
      <c r="D153" s="161"/>
      <c r="E153" s="16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>
      <c r="A154" s="12"/>
      <c r="B154" s="91"/>
      <c r="C154" s="198"/>
      <c r="D154" s="161"/>
      <c r="E154" s="16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>
      <c r="A155" s="12"/>
      <c r="B155" s="91"/>
      <c r="C155" s="198"/>
      <c r="D155" s="161"/>
      <c r="E155" s="16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>
      <c r="A156" s="12"/>
      <c r="B156" s="91"/>
      <c r="C156" s="198"/>
      <c r="D156" s="161"/>
      <c r="E156" s="16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>
      <c r="A157" s="12"/>
      <c r="B157" s="91"/>
      <c r="C157" s="198"/>
      <c r="D157" s="161"/>
      <c r="E157" s="16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>
      <c r="A158" s="12"/>
      <c r="B158" s="91"/>
      <c r="C158" s="198"/>
      <c r="D158" s="161"/>
      <c r="E158" s="16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>
      <c r="A159" s="12"/>
      <c r="B159" s="91"/>
      <c r="C159" s="198"/>
      <c r="D159" s="161"/>
      <c r="E159" s="16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>
      <c r="A160" s="12"/>
      <c r="B160" s="91"/>
      <c r="C160" s="198"/>
      <c r="D160" s="161"/>
      <c r="E160" s="16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>
      <c r="A161" s="12"/>
      <c r="B161" s="91"/>
      <c r="C161" s="198"/>
      <c r="D161" s="161"/>
      <c r="E161" s="16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>
      <c r="A162" s="12"/>
      <c r="B162" s="91"/>
      <c r="C162" s="198"/>
      <c r="D162" s="161"/>
      <c r="E162" s="16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>
      <c r="A163" s="12"/>
      <c r="B163" s="91"/>
      <c r="C163" s="198"/>
      <c r="D163" s="161"/>
      <c r="E163" s="16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>
      <c r="A164" s="12"/>
      <c r="B164" s="91"/>
      <c r="C164" s="198"/>
      <c r="D164" s="161"/>
      <c r="E164" s="16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>
      <c r="A165" s="12"/>
      <c r="B165" s="91"/>
      <c r="C165" s="198"/>
      <c r="D165" s="161"/>
      <c r="E165" s="16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>
      <c r="A166" s="12"/>
      <c r="B166" s="91"/>
      <c r="C166" s="198"/>
      <c r="D166" s="161"/>
      <c r="E166" s="16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>
      <c r="A167" s="12"/>
      <c r="B167" s="91"/>
      <c r="C167" s="198"/>
      <c r="D167" s="161"/>
      <c r="E167" s="16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>
      <c r="A168" s="12"/>
      <c r="B168" s="91"/>
      <c r="C168" s="198"/>
      <c r="D168" s="161"/>
      <c r="E168" s="16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>
      <c r="A169" s="12"/>
      <c r="B169" s="91"/>
      <c r="C169" s="198"/>
      <c r="D169" s="161"/>
      <c r="E169" s="16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>
      <c r="A170" s="12"/>
      <c r="B170" s="91"/>
      <c r="C170" s="198"/>
      <c r="D170" s="161"/>
      <c r="E170" s="16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>
      <c r="A171" s="12"/>
      <c r="B171" s="91"/>
      <c r="C171" s="198"/>
      <c r="D171" s="161"/>
      <c r="E171" s="16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>
      <c r="A172" s="12"/>
      <c r="B172" s="91"/>
      <c r="C172" s="198"/>
      <c r="D172" s="161"/>
      <c r="E172" s="16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>
      <c r="A173" s="12"/>
      <c r="B173" s="91"/>
      <c r="C173" s="198"/>
      <c r="D173" s="161"/>
      <c r="E173" s="16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>
      <c r="A174" s="12"/>
      <c r="B174" s="91"/>
      <c r="C174" s="198"/>
      <c r="D174" s="161"/>
      <c r="E174" s="16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>
      <c r="A175" s="12"/>
      <c r="B175" s="91"/>
      <c r="C175" s="198"/>
      <c r="D175" s="161"/>
      <c r="E175" s="16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>
      <c r="A176" s="12"/>
      <c r="B176" s="91"/>
      <c r="C176" s="198"/>
      <c r="D176" s="161"/>
      <c r="E176" s="16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>
      <c r="A177" s="12"/>
      <c r="B177" s="91"/>
      <c r="C177" s="198"/>
      <c r="D177" s="161"/>
      <c r="E177" s="16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>
      <c r="A178" s="12"/>
      <c r="B178" s="91"/>
      <c r="C178" s="198"/>
      <c r="D178" s="161"/>
      <c r="E178" s="16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>
      <c r="A179" s="12"/>
      <c r="B179" s="91"/>
      <c r="C179" s="198"/>
      <c r="D179" s="161"/>
      <c r="E179" s="16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>
      <c r="A180" s="12"/>
      <c r="B180" s="91"/>
      <c r="C180" s="198"/>
      <c r="D180" s="161"/>
      <c r="E180" s="16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>
      <c r="A181" s="12"/>
      <c r="B181" s="91"/>
      <c r="C181" s="198"/>
      <c r="D181" s="161"/>
      <c r="E181" s="16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>
      <c r="A182" s="12"/>
      <c r="B182" s="91"/>
      <c r="C182" s="198"/>
      <c r="D182" s="161"/>
      <c r="E182" s="16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>
      <c r="A183" s="12"/>
      <c r="B183" s="91"/>
      <c r="C183" s="198"/>
      <c r="D183" s="161"/>
      <c r="E183" s="16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>
      <c r="A184" s="12"/>
      <c r="B184" s="91"/>
      <c r="C184" s="198"/>
      <c r="D184" s="161"/>
      <c r="E184" s="16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>
      <c r="A185" s="12"/>
      <c r="B185" s="91"/>
      <c r="C185" s="198"/>
      <c r="D185" s="161"/>
      <c r="E185" s="16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>
      <c r="A186" s="12"/>
      <c r="B186" s="91"/>
      <c r="C186" s="198"/>
      <c r="D186" s="161"/>
      <c r="E186" s="16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>
      <c r="A187" s="12"/>
      <c r="B187" s="91"/>
      <c r="C187" s="198"/>
      <c r="D187" s="161"/>
      <c r="E187" s="16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>
      <c r="A188" s="12"/>
      <c r="B188" s="91"/>
      <c r="C188" s="198"/>
      <c r="D188" s="161"/>
      <c r="E188" s="16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>
      <c r="A189" s="12"/>
      <c r="B189" s="91"/>
      <c r="C189" s="198"/>
      <c r="D189" s="161"/>
      <c r="E189" s="16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>
      <c r="A190" s="12"/>
      <c r="B190" s="91"/>
      <c r="C190" s="198"/>
      <c r="D190" s="161"/>
      <c r="E190" s="16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>
      <c r="A191" s="12"/>
      <c r="B191" s="91"/>
      <c r="C191" s="198"/>
      <c r="D191" s="161"/>
      <c r="E191" s="16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>
      <c r="A192" s="12"/>
      <c r="B192" s="91"/>
      <c r="C192" s="198"/>
      <c r="D192" s="161"/>
      <c r="E192" s="16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>
      <c r="A193" s="12"/>
      <c r="B193" s="91"/>
      <c r="C193" s="198"/>
      <c r="D193" s="161"/>
      <c r="E193" s="16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>
      <c r="A194" s="12"/>
      <c r="B194" s="91"/>
      <c r="C194" s="198"/>
      <c r="D194" s="161"/>
      <c r="E194" s="16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>
      <c r="A195" s="12"/>
      <c r="B195" s="91"/>
      <c r="C195" s="198"/>
      <c r="D195" s="161"/>
      <c r="E195" s="16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>
      <c r="A196" s="12"/>
      <c r="B196" s="91"/>
      <c r="C196" s="198"/>
      <c r="D196" s="161"/>
      <c r="E196" s="16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>
      <c r="A197" s="12"/>
      <c r="B197" s="91"/>
      <c r="C197" s="198"/>
      <c r="D197" s="161"/>
      <c r="E197" s="16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>
      <c r="A198" s="12"/>
      <c r="B198" s="91"/>
      <c r="C198" s="198"/>
      <c r="D198" s="161"/>
      <c r="E198" s="16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>
      <c r="A199" s="12"/>
      <c r="B199" s="91"/>
      <c r="C199" s="198"/>
      <c r="D199" s="161"/>
      <c r="E199" s="16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>
      <c r="A200" s="12"/>
      <c r="B200" s="91"/>
      <c r="C200" s="198"/>
      <c r="D200" s="161"/>
      <c r="E200" s="16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>
      <c r="A201" s="12"/>
      <c r="B201" s="91"/>
      <c r="C201" s="198"/>
      <c r="D201" s="161"/>
      <c r="E201" s="16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>
      <c r="A202" s="12"/>
      <c r="B202" s="91"/>
      <c r="C202" s="198"/>
      <c r="D202" s="161"/>
      <c r="E202" s="16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>
      <c r="A203" s="12"/>
      <c r="B203" s="91"/>
      <c r="C203" s="198"/>
      <c r="D203" s="161"/>
      <c r="E203" s="16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>
      <c r="A204" s="12"/>
      <c r="B204" s="91"/>
      <c r="C204" s="198"/>
      <c r="D204" s="161"/>
      <c r="E204" s="16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>
      <c r="A205" s="12"/>
      <c r="B205" s="91"/>
      <c r="C205" s="198"/>
      <c r="D205" s="161"/>
      <c r="E205" s="16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>
      <c r="A206" s="12"/>
      <c r="B206" s="91"/>
      <c r="C206" s="198"/>
      <c r="D206" s="161"/>
      <c r="E206" s="16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>
      <c r="A207" s="12"/>
      <c r="B207" s="91"/>
      <c r="C207" s="198"/>
      <c r="D207" s="161"/>
      <c r="E207" s="16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>
      <c r="A208" s="12"/>
      <c r="B208" s="91"/>
      <c r="C208" s="198"/>
      <c r="D208" s="161"/>
      <c r="E208" s="16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>
      <c r="A209" s="12"/>
      <c r="B209" s="91"/>
      <c r="C209" s="198"/>
      <c r="D209" s="161"/>
      <c r="E209" s="16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>
      <c r="A210" s="12"/>
      <c r="B210" s="91"/>
      <c r="C210" s="198"/>
      <c r="D210" s="161"/>
      <c r="E210" s="16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>
      <c r="A211" s="12"/>
      <c r="B211" s="91"/>
      <c r="C211" s="198"/>
      <c r="D211" s="161"/>
      <c r="E211" s="16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>
      <c r="A212" s="12"/>
      <c r="B212" s="91"/>
      <c r="C212" s="198"/>
      <c r="D212" s="161"/>
      <c r="E212" s="16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>
      <c r="A213" s="12"/>
      <c r="B213" s="91"/>
      <c r="C213" s="198"/>
      <c r="D213" s="161"/>
      <c r="E213" s="16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>
      <c r="A214" s="12"/>
      <c r="B214" s="91"/>
      <c r="C214" s="198"/>
      <c r="D214" s="161"/>
      <c r="E214" s="16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>
      <c r="A215" s="12"/>
      <c r="B215" s="91"/>
      <c r="C215" s="198"/>
      <c r="D215" s="161"/>
      <c r="E215" s="16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>
      <c r="A216" s="12"/>
      <c r="B216" s="91"/>
      <c r="C216" s="198"/>
      <c r="D216" s="161"/>
      <c r="E216" s="16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>
      <c r="A217" s="12"/>
      <c r="B217" s="91"/>
      <c r="C217" s="198"/>
      <c r="D217" s="161"/>
      <c r="E217" s="16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>
      <c r="A218" s="12"/>
      <c r="B218" s="91"/>
      <c r="C218" s="198"/>
      <c r="D218" s="161"/>
      <c r="E218" s="16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>
      <c r="A219" s="12"/>
      <c r="B219" s="91"/>
      <c r="C219" s="198"/>
      <c r="D219" s="161"/>
      <c r="E219" s="16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>
      <c r="A220" s="12"/>
      <c r="B220" s="91"/>
      <c r="C220" s="198"/>
      <c r="D220" s="161"/>
      <c r="E220" s="16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>
      <c r="A221" s="12"/>
      <c r="B221" s="91"/>
      <c r="C221" s="198"/>
      <c r="D221" s="161"/>
      <c r="E221" s="16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>
      <c r="A222" s="12"/>
      <c r="B222" s="91"/>
      <c r="C222" s="198"/>
      <c r="D222" s="161"/>
      <c r="E222" s="16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>
      <c r="A223" s="12"/>
      <c r="B223" s="91"/>
      <c r="C223" s="198"/>
      <c r="D223" s="161"/>
      <c r="E223" s="16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>
      <c r="A224" s="12"/>
      <c r="B224" s="91"/>
      <c r="C224" s="198"/>
      <c r="D224" s="161"/>
      <c r="E224" s="16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>
      <c r="A225" s="12"/>
      <c r="B225" s="91"/>
      <c r="C225" s="198"/>
      <c r="D225" s="161"/>
      <c r="E225" s="16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>
      <c r="A226" s="12"/>
      <c r="B226" s="91"/>
      <c r="C226" s="198"/>
      <c r="D226" s="161"/>
      <c r="E226" s="16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>
      <c r="A227" s="12"/>
      <c r="B227" s="91"/>
      <c r="C227" s="198"/>
      <c r="D227" s="161"/>
      <c r="E227" s="16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>
      <c r="A228" s="12"/>
      <c r="B228" s="91"/>
      <c r="C228" s="198"/>
      <c r="D228" s="161"/>
      <c r="E228" s="16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>
      <c r="A229" s="12"/>
      <c r="B229" s="91"/>
      <c r="C229" s="198"/>
      <c r="D229" s="161"/>
      <c r="E229" s="16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>
      <c r="A230" s="12"/>
      <c r="B230" s="91"/>
      <c r="C230" s="198"/>
      <c r="D230" s="161"/>
      <c r="E230" s="16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>
      <c r="A231" s="12"/>
      <c r="B231" s="91"/>
      <c r="C231" s="198"/>
      <c r="D231" s="161"/>
      <c r="E231" s="16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>
      <c r="A232" s="12"/>
      <c r="B232" s="91"/>
      <c r="C232" s="198"/>
      <c r="D232" s="161"/>
      <c r="E232" s="16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>
      <c r="A233" s="12"/>
      <c r="B233" s="91"/>
      <c r="C233" s="198"/>
      <c r="D233" s="161"/>
      <c r="E233" s="16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>
      <c r="A234" s="12"/>
      <c r="B234" s="91"/>
      <c r="C234" s="198"/>
      <c r="D234" s="161"/>
      <c r="E234" s="16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>
      <c r="A235" s="12"/>
      <c r="B235" s="91"/>
      <c r="C235" s="198"/>
      <c r="D235" s="161"/>
      <c r="E235" s="16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>
      <c r="A236" s="12"/>
      <c r="B236" s="91"/>
      <c r="C236" s="198"/>
      <c r="D236" s="161"/>
      <c r="E236" s="16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>
      <c r="A237" s="12"/>
      <c r="B237" s="91"/>
      <c r="C237" s="198"/>
      <c r="D237" s="161"/>
      <c r="E237" s="16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>
      <c r="A238" s="12"/>
      <c r="B238" s="91"/>
      <c r="C238" s="198"/>
      <c r="D238" s="161"/>
      <c r="E238" s="16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>
      <c r="A239" s="12"/>
      <c r="B239" s="91"/>
      <c r="C239" s="198"/>
      <c r="D239" s="161"/>
      <c r="E239" s="16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>
      <c r="A240" s="12"/>
      <c r="B240" s="91"/>
      <c r="C240" s="198"/>
      <c r="D240" s="161"/>
      <c r="E240" s="16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>
      <c r="A241" s="12"/>
      <c r="B241" s="91"/>
      <c r="C241" s="198"/>
      <c r="D241" s="161"/>
      <c r="E241" s="16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>
      <c r="A242" s="12"/>
      <c r="B242" s="91"/>
      <c r="C242" s="198"/>
      <c r="D242" s="161"/>
      <c r="E242" s="16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>
      <c r="A243" s="12"/>
      <c r="B243" s="91"/>
      <c r="C243" s="198"/>
      <c r="D243" s="161"/>
      <c r="E243" s="16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 customHeight="1">
      <c r="A244" s="12"/>
      <c r="B244" s="91"/>
      <c r="C244" s="198"/>
      <c r="D244" s="161"/>
      <c r="E244" s="16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 customHeight="1">
      <c r="A245" s="12"/>
      <c r="B245" s="91"/>
      <c r="C245" s="198"/>
      <c r="D245" s="161"/>
      <c r="E245" s="16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 customHeight="1">
      <c r="A246" s="12"/>
      <c r="B246" s="91"/>
      <c r="C246" s="198"/>
      <c r="D246" s="161"/>
      <c r="E246" s="16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 customHeight="1">
      <c r="A247" s="12"/>
      <c r="B247" s="91"/>
      <c r="C247" s="198"/>
      <c r="D247" s="161"/>
      <c r="E247" s="16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 customHeight="1">
      <c r="A248" s="12"/>
      <c r="B248" s="91"/>
      <c r="C248" s="198"/>
      <c r="D248" s="161"/>
      <c r="E248" s="16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 customHeight="1">
      <c r="A249" s="12"/>
      <c r="B249" s="91"/>
      <c r="C249" s="198"/>
      <c r="D249" s="161"/>
      <c r="E249" s="16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 customHeight="1">
      <c r="A250" s="12"/>
      <c r="B250" s="91"/>
      <c r="C250" s="198"/>
      <c r="D250" s="161"/>
      <c r="E250" s="16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 customHeight="1">
      <c r="A251" s="12"/>
      <c r="B251" s="91"/>
      <c r="C251" s="198"/>
      <c r="D251" s="161"/>
      <c r="E251" s="16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 customHeight="1">
      <c r="A252" s="12"/>
      <c r="B252" s="91"/>
      <c r="C252" s="198"/>
      <c r="D252" s="161"/>
      <c r="E252" s="16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 customHeight="1">
      <c r="A253" s="12"/>
      <c r="B253" s="91"/>
      <c r="C253" s="198"/>
      <c r="D253" s="161"/>
      <c r="E253" s="16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 customHeight="1">
      <c r="A254" s="12"/>
      <c r="B254" s="91"/>
      <c r="C254" s="198"/>
      <c r="D254" s="161"/>
      <c r="E254" s="16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 customHeight="1">
      <c r="A255" s="12"/>
      <c r="B255" s="91"/>
      <c r="C255" s="198"/>
      <c r="D255" s="161"/>
      <c r="E255" s="16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 customHeight="1">
      <c r="A256" s="12"/>
      <c r="B256" s="91"/>
      <c r="C256" s="198"/>
      <c r="D256" s="161"/>
      <c r="E256" s="16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 customHeight="1">
      <c r="A257" s="12"/>
      <c r="B257" s="91"/>
      <c r="C257" s="198"/>
      <c r="D257" s="161"/>
      <c r="E257" s="16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 customHeight="1">
      <c r="A258" s="12"/>
      <c r="B258" s="91"/>
      <c r="C258" s="198"/>
      <c r="D258" s="161"/>
      <c r="E258" s="16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 customHeight="1">
      <c r="A259" s="12"/>
      <c r="B259" s="91"/>
      <c r="C259" s="198"/>
      <c r="D259" s="161"/>
      <c r="E259" s="16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 customHeight="1">
      <c r="A260" s="12"/>
      <c r="B260" s="91"/>
      <c r="C260" s="198"/>
      <c r="D260" s="161"/>
      <c r="E260" s="16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5.75" customHeight="1"/>
    <row r="262" spans="1:25" ht="15.75" customHeight="1"/>
    <row r="263" spans="1:25" ht="15.75" customHeight="1"/>
    <row r="264" spans="1:25" ht="15.75" customHeight="1"/>
    <row r="265" spans="1:25" ht="15.75" customHeight="1"/>
    <row r="266" spans="1:25" ht="15.75" customHeight="1"/>
    <row r="267" spans="1:25" ht="15.75" customHeight="1"/>
    <row r="268" spans="1:25" ht="15.75" customHeight="1"/>
    <row r="269" spans="1:25" ht="15.75" customHeight="1"/>
    <row r="270" spans="1:25" ht="15.75" customHeight="1"/>
    <row r="271" spans="1:25" ht="15.75" customHeight="1"/>
    <row r="272" spans="1:25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A2:E2"/>
    <mergeCell ref="A1:E1"/>
  </mergeCells>
  <pageMargins left="0.7" right="0.7" top="0.75" bottom="0.75" header="0" footer="0"/>
  <pageSetup orientation="landscape"/>
  <headerFooter>
    <oddHeader>&amp;LLesy hl.m.Prahy - "Stavební úpravy záchanné stanice v Jinonicích" (karanténa)</oddHeader>
    <oddFooter>&amp;CStránka &amp;P 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C16" sqref="C16:D16"/>
    </sheetView>
  </sheetViews>
  <sheetFormatPr defaultColWidth="14.42578125" defaultRowHeight="15" customHeight="1"/>
  <cols>
    <col min="1" max="1" width="40.7109375" customWidth="1"/>
    <col min="2" max="2" width="4.7109375" customWidth="1"/>
    <col min="3" max="3" width="7.7109375" customWidth="1"/>
    <col min="4" max="4" width="14.85546875" customWidth="1"/>
    <col min="5" max="5" width="16" customWidth="1"/>
    <col min="6" max="6" width="11.7109375" customWidth="1"/>
    <col min="7" max="26" width="8" customWidth="1"/>
  </cols>
  <sheetData>
    <row r="1" spans="1:26" ht="13.5" customHeight="1">
      <c r="A1" s="1" t="s">
        <v>2</v>
      </c>
      <c r="B1" s="368" t="s">
        <v>457</v>
      </c>
      <c r="C1" s="369"/>
      <c r="D1" s="369"/>
      <c r="E1" s="369"/>
      <c r="F1" s="370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3.5" customHeight="1">
      <c r="A2" s="371" t="s">
        <v>459</v>
      </c>
      <c r="B2" s="372"/>
      <c r="C2" s="372"/>
      <c r="D2" s="372"/>
      <c r="E2" s="372"/>
      <c r="F2" s="37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9.7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0.5" customHeight="1">
      <c r="A4" s="180"/>
      <c r="B4" s="180"/>
      <c r="C4" s="181"/>
      <c r="D4" s="182"/>
      <c r="E4" s="182"/>
      <c r="F4" s="180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2.75" customHeight="1">
      <c r="A5" s="377" t="s">
        <v>463</v>
      </c>
      <c r="B5" s="363"/>
      <c r="C5" s="363"/>
      <c r="D5" s="364"/>
      <c r="E5" s="341">
        <f>SUM(E7,E10,E14,E18,E21,E24)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114"/>
      <c r="B6" s="110"/>
      <c r="C6" s="111"/>
      <c r="D6" s="77"/>
      <c r="E6" s="299"/>
      <c r="F6" s="11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13" t="s">
        <v>466</v>
      </c>
      <c r="B7" s="183"/>
      <c r="C7" s="71"/>
      <c r="D7" s="72"/>
      <c r="E7" s="318">
        <f>SUM(E8)</f>
        <v>0</v>
      </c>
      <c r="F7" s="78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36.75" customHeight="1">
      <c r="A8" s="75" t="s">
        <v>469</v>
      </c>
      <c r="B8" s="183" t="s">
        <v>93</v>
      </c>
      <c r="C8" s="84">
        <v>20</v>
      </c>
      <c r="D8" s="300">
        <v>0</v>
      </c>
      <c r="E8" s="323">
        <f>C8*D8</f>
        <v>0</v>
      </c>
      <c r="F8" s="73" t="s">
        <v>471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1.25" customHeight="1">
      <c r="A9" s="68"/>
      <c r="B9" s="183"/>
      <c r="C9" s="71"/>
      <c r="D9" s="300"/>
      <c r="E9" s="320"/>
      <c r="F9" s="78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" customHeight="1">
      <c r="A10" s="113" t="s">
        <v>474</v>
      </c>
      <c r="B10" s="183"/>
      <c r="C10" s="71"/>
      <c r="D10" s="300"/>
      <c r="E10" s="318">
        <f>SUM(E11:E12)</f>
        <v>0</v>
      </c>
      <c r="F10" s="78" t="s">
        <v>43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 customHeight="1">
      <c r="A11" s="75" t="s">
        <v>476</v>
      </c>
      <c r="B11" s="183" t="s">
        <v>93</v>
      </c>
      <c r="C11" s="84">
        <v>6</v>
      </c>
      <c r="D11" s="300">
        <v>0</v>
      </c>
      <c r="E11" s="324">
        <f t="shared" ref="E11:E12" si="0">C11*D11</f>
        <v>0</v>
      </c>
      <c r="F11" s="78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 customHeight="1">
      <c r="A12" s="75" t="s">
        <v>479</v>
      </c>
      <c r="B12" s="183" t="s">
        <v>93</v>
      </c>
      <c r="C12" s="84">
        <v>3</v>
      </c>
      <c r="D12" s="300">
        <v>0</v>
      </c>
      <c r="E12" s="324">
        <f t="shared" si="0"/>
        <v>0</v>
      </c>
      <c r="F12" s="78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2.75" customHeight="1">
      <c r="A13" s="75"/>
      <c r="B13" s="183"/>
      <c r="C13" s="71"/>
      <c r="D13" s="300"/>
      <c r="E13" s="325"/>
      <c r="F13" s="78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2" customHeight="1">
      <c r="A14" s="113" t="s">
        <v>482</v>
      </c>
      <c r="B14" s="183"/>
      <c r="C14" s="71"/>
      <c r="D14" s="300"/>
      <c r="E14" s="318">
        <f>SUM(E15:E16)</f>
        <v>0</v>
      </c>
      <c r="F14" s="78" t="s">
        <v>43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3.5" customHeight="1">
      <c r="A15" s="75" t="s">
        <v>484</v>
      </c>
      <c r="B15" s="183" t="s">
        <v>61</v>
      </c>
      <c r="C15" s="71">
        <v>1</v>
      </c>
      <c r="D15" s="300">
        <v>0</v>
      </c>
      <c r="E15" s="323">
        <f t="shared" ref="E15:E16" si="1">C15*D15</f>
        <v>0</v>
      </c>
      <c r="F15" s="76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3.5" customHeight="1">
      <c r="A16" s="75" t="s">
        <v>486</v>
      </c>
      <c r="B16" s="183" t="s">
        <v>61</v>
      </c>
      <c r="C16" s="71">
        <v>1</v>
      </c>
      <c r="D16" s="300">
        <v>0</v>
      </c>
      <c r="E16" s="323">
        <f t="shared" si="1"/>
        <v>0</v>
      </c>
      <c r="F16" s="76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>
      <c r="A17" s="75"/>
      <c r="B17" s="183"/>
      <c r="C17" s="185"/>
      <c r="D17" s="308"/>
      <c r="E17" s="324"/>
      <c r="F17" s="18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" customHeight="1">
      <c r="A18" s="113" t="s">
        <v>490</v>
      </c>
      <c r="B18" s="183"/>
      <c r="C18" s="71"/>
      <c r="D18" s="300"/>
      <c r="E18" s="326" t="s">
        <v>237</v>
      </c>
      <c r="F18" s="78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2.5" customHeight="1">
      <c r="A19" s="75" t="s">
        <v>492</v>
      </c>
      <c r="B19" s="183"/>
      <c r="C19" s="187" t="s">
        <v>237</v>
      </c>
      <c r="D19" s="329" t="s">
        <v>237</v>
      </c>
      <c r="E19" s="327" t="s">
        <v>237</v>
      </c>
      <c r="F19" s="78" t="s">
        <v>494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" customHeight="1">
      <c r="A20" s="75"/>
      <c r="B20" s="183"/>
      <c r="C20" s="71"/>
      <c r="D20" s="300"/>
      <c r="E20" s="327"/>
      <c r="F20" s="7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" customHeight="1">
      <c r="A21" s="113" t="s">
        <v>496</v>
      </c>
      <c r="B21" s="183"/>
      <c r="C21" s="71"/>
      <c r="D21" s="300"/>
      <c r="E21" s="318">
        <f>SUM(E22)</f>
        <v>0</v>
      </c>
      <c r="F21" s="78" t="s">
        <v>43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36" customHeight="1">
      <c r="A22" s="75" t="s">
        <v>499</v>
      </c>
      <c r="B22" s="183" t="s">
        <v>93</v>
      </c>
      <c r="C22" s="84">
        <v>4.4000000000000004</v>
      </c>
      <c r="D22" s="300">
        <v>0</v>
      </c>
      <c r="E22" s="323">
        <f>C22*D22</f>
        <v>0</v>
      </c>
      <c r="F22" s="73" t="s">
        <v>500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2.75" customHeight="1">
      <c r="A23" s="75"/>
      <c r="B23" s="183"/>
      <c r="C23" s="84"/>
      <c r="D23" s="308"/>
      <c r="E23" s="328"/>
      <c r="F23" s="186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2" customHeight="1">
      <c r="A24" s="113" t="s">
        <v>502</v>
      </c>
      <c r="B24" s="183"/>
      <c r="C24" s="71"/>
      <c r="D24" s="300"/>
      <c r="E24" s="318">
        <f>SUM(E25:E30)</f>
        <v>0</v>
      </c>
      <c r="F24" s="78" t="s">
        <v>43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1.25" customHeight="1">
      <c r="A25" s="75" t="s">
        <v>181</v>
      </c>
      <c r="B25" s="183" t="s">
        <v>83</v>
      </c>
      <c r="C25" s="71">
        <v>1</v>
      </c>
      <c r="D25" s="300">
        <v>0</v>
      </c>
      <c r="E25" s="320">
        <f t="shared" ref="E25:E30" si="2">C25*D25</f>
        <v>0</v>
      </c>
      <c r="F25" s="78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1.25" customHeight="1">
      <c r="A26" s="75" t="s">
        <v>504</v>
      </c>
      <c r="B26" s="183" t="s">
        <v>95</v>
      </c>
      <c r="C26" s="71">
        <v>30</v>
      </c>
      <c r="D26" s="300">
        <v>0</v>
      </c>
      <c r="E26" s="320">
        <f t="shared" si="2"/>
        <v>0</v>
      </c>
      <c r="F26" s="78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5" t="s">
        <v>191</v>
      </c>
      <c r="B27" s="183" t="s">
        <v>83</v>
      </c>
      <c r="C27" s="71">
        <v>1</v>
      </c>
      <c r="D27" s="300">
        <v>0</v>
      </c>
      <c r="E27" s="320">
        <f t="shared" si="2"/>
        <v>0</v>
      </c>
      <c r="F27" s="7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1.25" customHeight="1">
      <c r="A28" s="75" t="s">
        <v>505</v>
      </c>
      <c r="B28" s="183" t="s">
        <v>83</v>
      </c>
      <c r="C28" s="71">
        <v>1</v>
      </c>
      <c r="D28" s="300">
        <v>0</v>
      </c>
      <c r="E28" s="320">
        <f t="shared" si="2"/>
        <v>0</v>
      </c>
      <c r="F28" s="78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1.25" customHeight="1">
      <c r="A29" s="75" t="s">
        <v>195</v>
      </c>
      <c r="B29" s="183" t="s">
        <v>83</v>
      </c>
      <c r="C29" s="71">
        <v>1</v>
      </c>
      <c r="D29" s="300">
        <v>0</v>
      </c>
      <c r="E29" s="320">
        <f t="shared" si="2"/>
        <v>0</v>
      </c>
      <c r="F29" s="78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22.5" customHeight="1">
      <c r="A30" s="126" t="s">
        <v>253</v>
      </c>
      <c r="B30" s="199" t="s">
        <v>83</v>
      </c>
      <c r="C30" s="129">
        <v>1</v>
      </c>
      <c r="D30" s="302">
        <v>0</v>
      </c>
      <c r="E30" s="322">
        <f t="shared" si="2"/>
        <v>0</v>
      </c>
      <c r="F30" s="13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1.25" customHeight="1">
      <c r="A31" s="141"/>
      <c r="B31" s="200"/>
      <c r="C31" s="143"/>
      <c r="D31" s="144"/>
      <c r="E31" s="144"/>
      <c r="F31" s="14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141"/>
      <c r="B32" s="200"/>
      <c r="C32" s="143"/>
      <c r="D32" s="144"/>
      <c r="E32" s="144"/>
      <c r="F32" s="14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141"/>
      <c r="B33" s="200"/>
      <c r="C33" s="143"/>
      <c r="D33" s="144"/>
      <c r="E33" s="144"/>
      <c r="F33" s="14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1.25" customHeight="1">
      <c r="A34" s="141"/>
      <c r="B34" s="200"/>
      <c r="C34" s="143"/>
      <c r="D34" s="144"/>
      <c r="E34" s="144"/>
      <c r="F34" s="14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141"/>
      <c r="B35" s="200"/>
      <c r="C35" s="143"/>
      <c r="D35" s="144"/>
      <c r="E35" s="144"/>
      <c r="F35" s="145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141"/>
      <c r="B36" s="200"/>
      <c r="C36" s="143"/>
      <c r="D36" s="144"/>
      <c r="E36" s="144"/>
      <c r="F36" s="145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141"/>
      <c r="B37" s="200"/>
      <c r="C37" s="143"/>
      <c r="D37" s="144"/>
      <c r="E37" s="144"/>
      <c r="F37" s="145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1.25" customHeight="1">
      <c r="A38" s="141"/>
      <c r="B38" s="200"/>
      <c r="C38" s="143"/>
      <c r="D38" s="144"/>
      <c r="E38" s="144"/>
      <c r="F38" s="145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1.25" customHeight="1">
      <c r="A39" s="141"/>
      <c r="B39" s="200"/>
      <c r="C39" s="143"/>
      <c r="D39" s="144"/>
      <c r="E39" s="144"/>
      <c r="F39" s="145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1.25" customHeight="1">
      <c r="A40" s="141"/>
      <c r="B40" s="200"/>
      <c r="C40" s="143"/>
      <c r="D40" s="144"/>
      <c r="E40" s="144"/>
      <c r="F40" s="145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1.25" customHeight="1">
      <c r="A41" s="141"/>
      <c r="B41" s="200"/>
      <c r="C41" s="143"/>
      <c r="D41" s="144"/>
      <c r="E41" s="144"/>
      <c r="F41" s="145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1.25" customHeight="1">
      <c r="A42" s="141"/>
      <c r="B42" s="200"/>
      <c r="C42" s="143"/>
      <c r="D42" s="144"/>
      <c r="E42" s="144"/>
      <c r="F42" s="145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1.25" customHeight="1">
      <c r="A43" s="141"/>
      <c r="B43" s="200"/>
      <c r="C43" s="143"/>
      <c r="D43" s="144"/>
      <c r="E43" s="144"/>
      <c r="F43" s="145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141"/>
      <c r="B44" s="200"/>
      <c r="C44" s="143"/>
      <c r="D44" s="144"/>
      <c r="E44" s="144"/>
      <c r="F44" s="145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141"/>
      <c r="B45" s="200"/>
      <c r="C45" s="143"/>
      <c r="D45" s="144"/>
      <c r="E45" s="144"/>
      <c r="F45" s="145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141"/>
      <c r="B46" s="200"/>
      <c r="C46" s="143"/>
      <c r="D46" s="144"/>
      <c r="E46" s="144"/>
      <c r="F46" s="145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141"/>
      <c r="B47" s="200"/>
      <c r="C47" s="143"/>
      <c r="D47" s="144"/>
      <c r="E47" s="144"/>
      <c r="F47" s="145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141"/>
      <c r="B48" s="200"/>
      <c r="C48" s="143"/>
      <c r="D48" s="144"/>
      <c r="E48" s="144"/>
      <c r="F48" s="145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1.25" customHeight="1">
      <c r="A49" s="141"/>
      <c r="B49" s="200"/>
      <c r="C49" s="143"/>
      <c r="D49" s="144"/>
      <c r="E49" s="144"/>
      <c r="F49" s="145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141"/>
      <c r="B50" s="200"/>
      <c r="C50" s="143"/>
      <c r="D50" s="144"/>
      <c r="E50" s="144"/>
      <c r="F50" s="145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1.25" customHeight="1">
      <c r="A51" s="141"/>
      <c r="B51" s="200"/>
      <c r="C51" s="143"/>
      <c r="D51" s="144"/>
      <c r="E51" s="144"/>
      <c r="F51" s="145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1.25" customHeight="1">
      <c r="A52" s="141"/>
      <c r="B52" s="200"/>
      <c r="C52" s="143"/>
      <c r="D52" s="144"/>
      <c r="E52" s="144"/>
      <c r="F52" s="145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1"/>
      <c r="B53" s="200"/>
      <c r="C53" s="143"/>
      <c r="D53" s="144"/>
      <c r="E53" s="144"/>
      <c r="F53" s="145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1"/>
      <c r="B54" s="200"/>
      <c r="C54" s="143"/>
      <c r="D54" s="144"/>
      <c r="E54" s="144"/>
      <c r="F54" s="145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1"/>
      <c r="B55" s="200"/>
      <c r="C55" s="143"/>
      <c r="D55" s="144"/>
      <c r="E55" s="144"/>
      <c r="F55" s="145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1"/>
      <c r="B56" s="200"/>
      <c r="C56" s="143"/>
      <c r="D56" s="144"/>
      <c r="E56" s="144"/>
      <c r="F56" s="145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1"/>
      <c r="B57" s="200"/>
      <c r="C57" s="143"/>
      <c r="D57" s="144"/>
      <c r="E57" s="144"/>
      <c r="F57" s="145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1"/>
      <c r="B58" s="200"/>
      <c r="C58" s="143"/>
      <c r="D58" s="144"/>
      <c r="E58" s="144"/>
      <c r="F58" s="145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1"/>
      <c r="B59" s="200"/>
      <c r="C59" s="143"/>
      <c r="D59" s="144"/>
      <c r="E59" s="144"/>
      <c r="F59" s="145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1"/>
      <c r="B60" s="200"/>
      <c r="C60" s="143"/>
      <c r="D60" s="144"/>
      <c r="E60" s="144"/>
      <c r="F60" s="14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1"/>
      <c r="B61" s="200"/>
      <c r="C61" s="143"/>
      <c r="D61" s="144"/>
      <c r="E61" s="144"/>
      <c r="F61" s="145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1"/>
      <c r="B62" s="200"/>
      <c r="C62" s="143"/>
      <c r="D62" s="144"/>
      <c r="E62" s="144"/>
      <c r="F62" s="145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1"/>
      <c r="B63" s="200"/>
      <c r="C63" s="143"/>
      <c r="D63" s="144"/>
      <c r="E63" s="144"/>
      <c r="F63" s="145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1"/>
      <c r="B64" s="200"/>
      <c r="C64" s="143"/>
      <c r="D64" s="144"/>
      <c r="E64" s="144"/>
      <c r="F64" s="145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1"/>
      <c r="B65" s="200"/>
      <c r="C65" s="143"/>
      <c r="D65" s="144"/>
      <c r="E65" s="144"/>
      <c r="F65" s="14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1"/>
      <c r="B66" s="200"/>
      <c r="C66" s="143"/>
      <c r="D66" s="144"/>
      <c r="E66" s="144"/>
      <c r="F66" s="145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1"/>
      <c r="B67" s="200"/>
      <c r="C67" s="143"/>
      <c r="D67" s="144"/>
      <c r="E67" s="144"/>
      <c r="F67" s="145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1"/>
      <c r="B68" s="200"/>
      <c r="C68" s="143"/>
      <c r="D68" s="144"/>
      <c r="E68" s="144"/>
      <c r="F68" s="145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1"/>
      <c r="B69" s="200"/>
      <c r="C69" s="143"/>
      <c r="D69" s="144"/>
      <c r="E69" s="144"/>
      <c r="F69" s="145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1"/>
      <c r="B70" s="200"/>
      <c r="C70" s="143"/>
      <c r="D70" s="144"/>
      <c r="E70" s="144"/>
      <c r="F70" s="145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1"/>
      <c r="B71" s="200"/>
      <c r="C71" s="143"/>
      <c r="D71" s="144"/>
      <c r="E71" s="144"/>
      <c r="F71" s="145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1"/>
      <c r="B72" s="200"/>
      <c r="C72" s="143"/>
      <c r="D72" s="144"/>
      <c r="E72" s="144"/>
      <c r="F72" s="145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1"/>
      <c r="B73" s="200"/>
      <c r="C73" s="143"/>
      <c r="D73" s="144"/>
      <c r="E73" s="144"/>
      <c r="F73" s="145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1"/>
      <c r="B74" s="200"/>
      <c r="C74" s="143"/>
      <c r="D74" s="144"/>
      <c r="E74" s="144"/>
      <c r="F74" s="145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1"/>
      <c r="B75" s="200"/>
      <c r="C75" s="143"/>
      <c r="D75" s="144"/>
      <c r="E75" s="144"/>
      <c r="F75" s="145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1"/>
      <c r="B76" s="200"/>
      <c r="C76" s="143"/>
      <c r="D76" s="144"/>
      <c r="E76" s="144"/>
      <c r="F76" s="145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1"/>
      <c r="B77" s="200"/>
      <c r="C77" s="143"/>
      <c r="D77" s="144"/>
      <c r="E77" s="144"/>
      <c r="F77" s="145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1"/>
      <c r="B78" s="200"/>
      <c r="C78" s="143"/>
      <c r="D78" s="144"/>
      <c r="E78" s="144"/>
      <c r="F78" s="145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1"/>
      <c r="B79" s="200"/>
      <c r="C79" s="143"/>
      <c r="D79" s="144"/>
      <c r="E79" s="144"/>
      <c r="F79" s="145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1"/>
      <c r="B80" s="200"/>
      <c r="C80" s="143"/>
      <c r="D80" s="144"/>
      <c r="E80" s="144"/>
      <c r="F80" s="145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1"/>
      <c r="B81" s="200"/>
      <c r="C81" s="143"/>
      <c r="D81" s="144"/>
      <c r="E81" s="144"/>
      <c r="F81" s="145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1"/>
      <c r="B82" s="200"/>
      <c r="C82" s="143"/>
      <c r="D82" s="144"/>
      <c r="E82" s="144"/>
      <c r="F82" s="14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1"/>
      <c r="B83" s="200"/>
      <c r="C83" s="143"/>
      <c r="D83" s="144"/>
      <c r="E83" s="144"/>
      <c r="F83" s="145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1"/>
      <c r="B84" s="200"/>
      <c r="C84" s="143"/>
      <c r="D84" s="144"/>
      <c r="E84" s="144"/>
      <c r="F84" s="145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1"/>
      <c r="B85" s="200"/>
      <c r="C85" s="143"/>
      <c r="D85" s="144"/>
      <c r="E85" s="144"/>
      <c r="F85" s="145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1"/>
      <c r="B86" s="200"/>
      <c r="C86" s="143"/>
      <c r="D86" s="144"/>
      <c r="E86" s="144"/>
      <c r="F86" s="145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1"/>
      <c r="B87" s="200"/>
      <c r="C87" s="143"/>
      <c r="D87" s="144"/>
      <c r="E87" s="144"/>
      <c r="F87" s="145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1"/>
      <c r="B88" s="200"/>
      <c r="C88" s="143"/>
      <c r="D88" s="144"/>
      <c r="E88" s="144"/>
      <c r="F88" s="145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1"/>
      <c r="B89" s="200"/>
      <c r="C89" s="143"/>
      <c r="D89" s="144"/>
      <c r="E89" s="144"/>
      <c r="F89" s="145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1"/>
      <c r="B90" s="200"/>
      <c r="C90" s="143"/>
      <c r="D90" s="144"/>
      <c r="E90" s="144"/>
      <c r="F90" s="145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1"/>
      <c r="B91" s="200"/>
      <c r="C91" s="143"/>
      <c r="D91" s="144"/>
      <c r="E91" s="144"/>
      <c r="F91" s="1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1"/>
      <c r="B92" s="200"/>
      <c r="C92" s="143"/>
      <c r="D92" s="144"/>
      <c r="E92" s="144"/>
      <c r="F92" s="1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1"/>
      <c r="B93" s="200"/>
      <c r="C93" s="143"/>
      <c r="D93" s="144"/>
      <c r="E93" s="144"/>
      <c r="F93" s="1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1"/>
      <c r="B94" s="200"/>
      <c r="C94" s="143"/>
      <c r="D94" s="144"/>
      <c r="E94" s="144"/>
      <c r="F94" s="1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1"/>
      <c r="B95" s="200"/>
      <c r="C95" s="143"/>
      <c r="D95" s="144"/>
      <c r="E95" s="144"/>
      <c r="F95" s="1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1"/>
      <c r="B96" s="200"/>
      <c r="C96" s="143"/>
      <c r="D96" s="144"/>
      <c r="E96" s="144"/>
      <c r="F96" s="1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1"/>
      <c r="B97" s="200"/>
      <c r="C97" s="143"/>
      <c r="D97" s="144"/>
      <c r="E97" s="144"/>
      <c r="F97" s="1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1"/>
      <c r="B98" s="200"/>
      <c r="C98" s="143"/>
      <c r="D98" s="144"/>
      <c r="E98" s="144"/>
      <c r="F98" s="1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1"/>
      <c r="B99" s="200"/>
      <c r="C99" s="143"/>
      <c r="D99" s="144"/>
      <c r="E99" s="144"/>
      <c r="F99" s="1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1"/>
      <c r="B100" s="200"/>
      <c r="C100" s="143"/>
      <c r="D100" s="144"/>
      <c r="E100" s="144"/>
      <c r="F100" s="1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1"/>
      <c r="B101" s="200"/>
      <c r="C101" s="143"/>
      <c r="D101" s="144"/>
      <c r="E101" s="144"/>
      <c r="F101" s="1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1"/>
      <c r="B102" s="200"/>
      <c r="C102" s="143"/>
      <c r="D102" s="144"/>
      <c r="E102" s="144"/>
      <c r="F102" s="1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1"/>
      <c r="B103" s="200"/>
      <c r="C103" s="143"/>
      <c r="D103" s="144"/>
      <c r="E103" s="144"/>
      <c r="F103" s="1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1"/>
      <c r="B104" s="200"/>
      <c r="C104" s="143"/>
      <c r="D104" s="144"/>
      <c r="E104" s="144"/>
      <c r="F104" s="1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1"/>
      <c r="B105" s="200"/>
      <c r="C105" s="143"/>
      <c r="D105" s="144"/>
      <c r="E105" s="144"/>
      <c r="F105" s="1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1"/>
      <c r="B106" s="200"/>
      <c r="C106" s="143"/>
      <c r="D106" s="144"/>
      <c r="E106" s="144"/>
      <c r="F106" s="1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1"/>
      <c r="B107" s="200"/>
      <c r="C107" s="143"/>
      <c r="D107" s="144"/>
      <c r="E107" s="144"/>
      <c r="F107" s="1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1"/>
      <c r="B108" s="200"/>
      <c r="C108" s="143"/>
      <c r="D108" s="144"/>
      <c r="E108" s="144"/>
      <c r="F108" s="1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1"/>
      <c r="B109" s="200"/>
      <c r="C109" s="143"/>
      <c r="D109" s="144"/>
      <c r="E109" s="144"/>
      <c r="F109" s="1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1"/>
      <c r="B110" s="200"/>
      <c r="C110" s="143"/>
      <c r="D110" s="144"/>
      <c r="E110" s="144"/>
      <c r="F110" s="1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1"/>
      <c r="B111" s="200"/>
      <c r="C111" s="143"/>
      <c r="D111" s="144"/>
      <c r="E111" s="144"/>
      <c r="F111" s="1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1"/>
      <c r="B112" s="200"/>
      <c r="C112" s="143"/>
      <c r="D112" s="144"/>
      <c r="E112" s="144"/>
      <c r="F112" s="1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1"/>
      <c r="B113" s="200"/>
      <c r="C113" s="143"/>
      <c r="D113" s="144"/>
      <c r="E113" s="144"/>
      <c r="F113" s="1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1"/>
      <c r="B114" s="200"/>
      <c r="C114" s="143"/>
      <c r="D114" s="144"/>
      <c r="E114" s="144"/>
      <c r="F114" s="14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1"/>
      <c r="B115" s="200"/>
      <c r="C115" s="143"/>
      <c r="D115" s="144"/>
      <c r="E115" s="144"/>
      <c r="F115" s="145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1"/>
      <c r="B116" s="200"/>
      <c r="C116" s="143"/>
      <c r="D116" s="144"/>
      <c r="E116" s="144"/>
      <c r="F116" s="145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1"/>
      <c r="B117" s="200"/>
      <c r="C117" s="143"/>
      <c r="D117" s="144"/>
      <c r="E117" s="144"/>
      <c r="F117" s="145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1"/>
      <c r="B118" s="200"/>
      <c r="C118" s="143"/>
      <c r="D118" s="144"/>
      <c r="E118" s="144"/>
      <c r="F118" s="145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1"/>
      <c r="B119" s="200"/>
      <c r="C119" s="143"/>
      <c r="D119" s="144"/>
      <c r="E119" s="144"/>
      <c r="F119" s="14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1"/>
      <c r="B120" s="200"/>
      <c r="C120" s="143"/>
      <c r="D120" s="144"/>
      <c r="E120" s="144"/>
      <c r="F120" s="145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1"/>
      <c r="B121" s="200"/>
      <c r="C121" s="143"/>
      <c r="D121" s="144"/>
      <c r="E121" s="144"/>
      <c r="F121" s="14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1"/>
      <c r="B122" s="200"/>
      <c r="C122" s="143"/>
      <c r="D122" s="144"/>
      <c r="E122" s="144"/>
      <c r="F122" s="145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1"/>
      <c r="B123" s="200"/>
      <c r="C123" s="143"/>
      <c r="D123" s="144"/>
      <c r="E123" s="144"/>
      <c r="F123" s="145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1"/>
      <c r="B124" s="200"/>
      <c r="C124" s="143"/>
      <c r="D124" s="144"/>
      <c r="E124" s="144"/>
      <c r="F124" s="145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1"/>
      <c r="B125" s="200"/>
      <c r="C125" s="143"/>
      <c r="D125" s="144"/>
      <c r="E125" s="144"/>
      <c r="F125" s="145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1"/>
      <c r="B126" s="200"/>
      <c r="C126" s="143"/>
      <c r="D126" s="144"/>
      <c r="E126" s="144"/>
      <c r="F126" s="145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1"/>
      <c r="B127" s="200"/>
      <c r="C127" s="143"/>
      <c r="D127" s="144"/>
      <c r="E127" s="144"/>
      <c r="F127" s="145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1"/>
      <c r="B128" s="200"/>
      <c r="C128" s="143"/>
      <c r="D128" s="144"/>
      <c r="E128" s="144"/>
      <c r="F128" s="145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1"/>
      <c r="B129" s="200"/>
      <c r="C129" s="143"/>
      <c r="D129" s="144"/>
      <c r="E129" s="144"/>
      <c r="F129" s="145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1"/>
      <c r="B130" s="200"/>
      <c r="C130" s="143"/>
      <c r="D130" s="144"/>
      <c r="E130" s="144"/>
      <c r="F130" s="14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1"/>
      <c r="B131" s="200"/>
      <c r="C131" s="143"/>
      <c r="D131" s="144"/>
      <c r="E131" s="144"/>
      <c r="F131" s="14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1"/>
      <c r="B132" s="200"/>
      <c r="C132" s="143"/>
      <c r="D132" s="144"/>
      <c r="E132" s="144"/>
      <c r="F132" s="14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1"/>
      <c r="B133" s="200"/>
      <c r="C133" s="143"/>
      <c r="D133" s="144"/>
      <c r="E133" s="144"/>
      <c r="F133" s="14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1"/>
      <c r="B134" s="200"/>
      <c r="C134" s="143"/>
      <c r="D134" s="144"/>
      <c r="E134" s="144"/>
      <c r="F134" s="14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1"/>
      <c r="B135" s="200"/>
      <c r="C135" s="143"/>
      <c r="D135" s="144"/>
      <c r="E135" s="144"/>
      <c r="F135" s="14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1"/>
      <c r="B136" s="200"/>
      <c r="C136" s="143"/>
      <c r="D136" s="144"/>
      <c r="E136" s="144"/>
      <c r="F136" s="14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1"/>
      <c r="B137" s="200"/>
      <c r="C137" s="143"/>
      <c r="D137" s="144"/>
      <c r="E137" s="144"/>
      <c r="F137" s="14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1"/>
      <c r="B138" s="200"/>
      <c r="C138" s="143"/>
      <c r="D138" s="144"/>
      <c r="E138" s="144"/>
      <c r="F138" s="14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1"/>
      <c r="B139" s="200"/>
      <c r="C139" s="143"/>
      <c r="D139" s="144"/>
      <c r="E139" s="144"/>
      <c r="F139" s="14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1"/>
      <c r="B140" s="200"/>
      <c r="C140" s="143"/>
      <c r="D140" s="144"/>
      <c r="E140" s="144"/>
      <c r="F140" s="14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1"/>
      <c r="B141" s="200"/>
      <c r="C141" s="143"/>
      <c r="D141" s="144"/>
      <c r="E141" s="144"/>
      <c r="F141" s="14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1"/>
      <c r="B142" s="200"/>
      <c r="C142" s="143"/>
      <c r="D142" s="144"/>
      <c r="E142" s="144"/>
      <c r="F142" s="14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1"/>
      <c r="B143" s="200"/>
      <c r="C143" s="143"/>
      <c r="D143" s="144"/>
      <c r="E143" s="144"/>
      <c r="F143" s="14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1"/>
      <c r="B144" s="200"/>
      <c r="C144" s="143"/>
      <c r="D144" s="144"/>
      <c r="E144" s="144"/>
      <c r="F144" s="14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1"/>
      <c r="B145" s="200"/>
      <c r="C145" s="143"/>
      <c r="D145" s="144"/>
      <c r="E145" s="144"/>
      <c r="F145" s="14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1"/>
      <c r="B146" s="200"/>
      <c r="C146" s="143"/>
      <c r="D146" s="144"/>
      <c r="E146" s="144"/>
      <c r="F146" s="14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1"/>
      <c r="B147" s="200"/>
      <c r="C147" s="143"/>
      <c r="D147" s="144"/>
      <c r="E147" s="144"/>
      <c r="F147" s="14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1"/>
      <c r="B148" s="200"/>
      <c r="C148" s="143"/>
      <c r="D148" s="144"/>
      <c r="E148" s="144"/>
      <c r="F148" s="14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1"/>
      <c r="B149" s="200"/>
      <c r="C149" s="143"/>
      <c r="D149" s="144"/>
      <c r="E149" s="144"/>
      <c r="F149" s="14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1"/>
      <c r="B150" s="200"/>
      <c r="C150" s="143"/>
      <c r="D150" s="144"/>
      <c r="E150" s="144"/>
      <c r="F150" s="14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1"/>
      <c r="B151" s="200"/>
      <c r="C151" s="143"/>
      <c r="D151" s="144"/>
      <c r="E151" s="144"/>
      <c r="F151" s="14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1"/>
      <c r="B152" s="200"/>
      <c r="C152" s="143"/>
      <c r="D152" s="144"/>
      <c r="E152" s="144"/>
      <c r="F152" s="14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1"/>
      <c r="B153" s="200"/>
      <c r="C153" s="143"/>
      <c r="D153" s="144"/>
      <c r="E153" s="144"/>
      <c r="F153" s="14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1"/>
      <c r="B154" s="200"/>
      <c r="C154" s="143"/>
      <c r="D154" s="144"/>
      <c r="E154" s="144"/>
      <c r="F154" s="14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1"/>
      <c r="B155" s="200"/>
      <c r="C155" s="143"/>
      <c r="D155" s="144"/>
      <c r="E155" s="144"/>
      <c r="F155" s="14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1"/>
      <c r="B156" s="200"/>
      <c r="C156" s="143"/>
      <c r="D156" s="144"/>
      <c r="E156" s="144"/>
      <c r="F156" s="14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1"/>
      <c r="B157" s="200"/>
      <c r="C157" s="143"/>
      <c r="D157" s="144"/>
      <c r="E157" s="144"/>
      <c r="F157" s="14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1"/>
      <c r="B158" s="200"/>
      <c r="C158" s="143"/>
      <c r="D158" s="144"/>
      <c r="E158" s="144"/>
      <c r="F158" s="14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1"/>
      <c r="B159" s="200"/>
      <c r="C159" s="143"/>
      <c r="D159" s="144"/>
      <c r="E159" s="144"/>
      <c r="F159" s="145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1"/>
      <c r="B160" s="200"/>
      <c r="C160" s="143"/>
      <c r="D160" s="144"/>
      <c r="E160" s="144"/>
      <c r="F160" s="145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1"/>
      <c r="B161" s="200"/>
      <c r="C161" s="143"/>
      <c r="D161" s="144"/>
      <c r="E161" s="144"/>
      <c r="F161" s="145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1"/>
      <c r="B162" s="200"/>
      <c r="C162" s="143"/>
      <c r="D162" s="144"/>
      <c r="E162" s="144"/>
      <c r="F162" s="145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1"/>
      <c r="B163" s="200"/>
      <c r="C163" s="143"/>
      <c r="D163" s="144"/>
      <c r="E163" s="144"/>
      <c r="F163" s="145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1"/>
      <c r="B164" s="200"/>
      <c r="C164" s="143"/>
      <c r="D164" s="144"/>
      <c r="E164" s="144"/>
      <c r="F164" s="145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1"/>
      <c r="B165" s="200"/>
      <c r="C165" s="143"/>
      <c r="D165" s="144"/>
      <c r="E165" s="144"/>
      <c r="F165" s="145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1"/>
      <c r="B166" s="200"/>
      <c r="C166" s="143"/>
      <c r="D166" s="144"/>
      <c r="E166" s="144"/>
      <c r="F166" s="145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1"/>
      <c r="B167" s="200"/>
      <c r="C167" s="143"/>
      <c r="D167" s="144"/>
      <c r="E167" s="144"/>
      <c r="F167" s="14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1"/>
      <c r="B168" s="200"/>
      <c r="C168" s="143"/>
      <c r="D168" s="144"/>
      <c r="E168" s="144"/>
      <c r="F168" s="145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1"/>
      <c r="B169" s="200"/>
      <c r="C169" s="143"/>
      <c r="D169" s="144"/>
      <c r="E169" s="144"/>
      <c r="F169" s="145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1"/>
      <c r="B170" s="200"/>
      <c r="C170" s="143"/>
      <c r="D170" s="144"/>
      <c r="E170" s="144"/>
      <c r="F170" s="145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1"/>
      <c r="B171" s="200"/>
      <c r="C171" s="143"/>
      <c r="D171" s="144"/>
      <c r="E171" s="144"/>
      <c r="F171" s="145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1"/>
      <c r="B172" s="200"/>
      <c r="C172" s="143"/>
      <c r="D172" s="144"/>
      <c r="E172" s="144"/>
      <c r="F172" s="145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1"/>
      <c r="B173" s="200"/>
      <c r="C173" s="143"/>
      <c r="D173" s="144"/>
      <c r="E173" s="144"/>
      <c r="F173" s="145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1"/>
      <c r="B174" s="200"/>
      <c r="C174" s="143"/>
      <c r="D174" s="144"/>
      <c r="E174" s="144"/>
      <c r="F174" s="1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1"/>
      <c r="B175" s="200"/>
      <c r="C175" s="143"/>
      <c r="D175" s="144"/>
      <c r="E175" s="144"/>
      <c r="F175" s="1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1"/>
      <c r="B176" s="200"/>
      <c r="C176" s="143"/>
      <c r="D176" s="144"/>
      <c r="E176" s="144"/>
      <c r="F176" s="1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1"/>
      <c r="B177" s="200"/>
      <c r="C177" s="143"/>
      <c r="D177" s="144"/>
      <c r="E177" s="144"/>
      <c r="F177" s="14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1"/>
      <c r="B178" s="200"/>
      <c r="C178" s="143"/>
      <c r="D178" s="144"/>
      <c r="E178" s="144"/>
      <c r="F178" s="1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1"/>
      <c r="B179" s="200"/>
      <c r="C179" s="143"/>
      <c r="D179" s="144"/>
      <c r="E179" s="144"/>
      <c r="F179" s="145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1"/>
      <c r="B180" s="200"/>
      <c r="C180" s="143"/>
      <c r="D180" s="144"/>
      <c r="E180" s="144"/>
      <c r="F180" s="145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1"/>
      <c r="B181" s="200"/>
      <c r="C181" s="143"/>
      <c r="D181" s="144"/>
      <c r="E181" s="144"/>
      <c r="F181" s="14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1"/>
      <c r="B182" s="200"/>
      <c r="C182" s="143"/>
      <c r="D182" s="144"/>
      <c r="E182" s="144"/>
      <c r="F182" s="145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1"/>
      <c r="B183" s="200"/>
      <c r="C183" s="143"/>
      <c r="D183" s="144"/>
      <c r="E183" s="144"/>
      <c r="F183" s="145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1"/>
      <c r="B184" s="200"/>
      <c r="C184" s="143"/>
      <c r="D184" s="144"/>
      <c r="E184" s="144"/>
      <c r="F184" s="145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1"/>
      <c r="B185" s="200"/>
      <c r="C185" s="143"/>
      <c r="D185" s="144"/>
      <c r="E185" s="144"/>
      <c r="F185" s="14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1"/>
      <c r="B186" s="200"/>
      <c r="C186" s="143"/>
      <c r="D186" s="144"/>
      <c r="E186" s="144"/>
      <c r="F186" s="145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1"/>
      <c r="B187" s="200"/>
      <c r="C187" s="143"/>
      <c r="D187" s="144"/>
      <c r="E187" s="144"/>
      <c r="F187" s="145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1"/>
      <c r="B188" s="200"/>
      <c r="C188" s="143"/>
      <c r="D188" s="144"/>
      <c r="E188" s="144"/>
      <c r="F188" s="145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1"/>
      <c r="B189" s="200"/>
      <c r="C189" s="143"/>
      <c r="D189" s="144"/>
      <c r="E189" s="144"/>
      <c r="F189" s="145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1"/>
      <c r="B190" s="200"/>
      <c r="C190" s="143"/>
      <c r="D190" s="144"/>
      <c r="E190" s="144"/>
      <c r="F190" s="145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1"/>
      <c r="B191" s="200"/>
      <c r="C191" s="143"/>
      <c r="D191" s="144"/>
      <c r="E191" s="144"/>
      <c r="F191" s="145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1"/>
      <c r="B192" s="200"/>
      <c r="C192" s="143"/>
      <c r="D192" s="144"/>
      <c r="E192" s="144"/>
      <c r="F192" s="145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1"/>
      <c r="B193" s="200"/>
      <c r="C193" s="143"/>
      <c r="D193" s="144"/>
      <c r="E193" s="144"/>
      <c r="F193" s="145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1"/>
      <c r="B194" s="200"/>
      <c r="C194" s="143"/>
      <c r="D194" s="144"/>
      <c r="E194" s="144"/>
      <c r="F194" s="145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1"/>
      <c r="B195" s="200"/>
      <c r="C195" s="143"/>
      <c r="D195" s="144"/>
      <c r="E195" s="144"/>
      <c r="F195" s="14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1"/>
      <c r="B196" s="200"/>
      <c r="C196" s="143"/>
      <c r="D196" s="144"/>
      <c r="E196" s="144"/>
      <c r="F196" s="145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1"/>
      <c r="B197" s="200"/>
      <c r="C197" s="143"/>
      <c r="D197" s="144"/>
      <c r="E197" s="144"/>
      <c r="F197" s="145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1"/>
      <c r="B198" s="200"/>
      <c r="C198" s="143"/>
      <c r="D198" s="144"/>
      <c r="E198" s="144"/>
      <c r="F198" s="145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1"/>
      <c r="B199" s="200"/>
      <c r="C199" s="143"/>
      <c r="D199" s="144"/>
      <c r="E199" s="144"/>
      <c r="F199" s="145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1"/>
      <c r="B200" s="200"/>
      <c r="C200" s="143"/>
      <c r="D200" s="144"/>
      <c r="E200" s="144"/>
      <c r="F200" s="145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1"/>
      <c r="B201" s="200"/>
      <c r="C201" s="143"/>
      <c r="D201" s="144"/>
      <c r="E201" s="144"/>
      <c r="F201" s="145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1"/>
      <c r="B202" s="200"/>
      <c r="C202" s="143"/>
      <c r="D202" s="144"/>
      <c r="E202" s="144"/>
      <c r="F202" s="145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1"/>
      <c r="B203" s="200"/>
      <c r="C203" s="143"/>
      <c r="D203" s="144"/>
      <c r="E203" s="144"/>
      <c r="F203" s="145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1"/>
      <c r="B204" s="200"/>
      <c r="C204" s="143"/>
      <c r="D204" s="144"/>
      <c r="E204" s="144"/>
      <c r="F204" s="145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1"/>
      <c r="B205" s="200"/>
      <c r="C205" s="143"/>
      <c r="D205" s="144"/>
      <c r="E205" s="144"/>
      <c r="F205" s="14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1"/>
      <c r="B206" s="200"/>
      <c r="C206" s="143"/>
      <c r="D206" s="144"/>
      <c r="E206" s="144"/>
      <c r="F206" s="145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1"/>
      <c r="B207" s="200"/>
      <c r="C207" s="143"/>
      <c r="D207" s="144"/>
      <c r="E207" s="144"/>
      <c r="F207" s="145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1"/>
      <c r="B208" s="200"/>
      <c r="C208" s="143"/>
      <c r="D208" s="144"/>
      <c r="E208" s="144"/>
      <c r="F208" s="145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1"/>
      <c r="B209" s="200"/>
      <c r="C209" s="143"/>
      <c r="D209" s="144"/>
      <c r="E209" s="144"/>
      <c r="F209" s="145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1"/>
      <c r="B210" s="200"/>
      <c r="C210" s="143"/>
      <c r="D210" s="144"/>
      <c r="E210" s="144"/>
      <c r="F210" s="145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1"/>
      <c r="B211" s="200"/>
      <c r="C211" s="143"/>
      <c r="D211" s="144"/>
      <c r="E211" s="144"/>
      <c r="F211" s="145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1"/>
      <c r="B212" s="200"/>
      <c r="C212" s="143"/>
      <c r="D212" s="144"/>
      <c r="E212" s="144"/>
      <c r="F212" s="145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1"/>
      <c r="B213" s="200"/>
      <c r="C213" s="143"/>
      <c r="D213" s="144"/>
      <c r="E213" s="144"/>
      <c r="F213" s="145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1"/>
      <c r="B214" s="200"/>
      <c r="C214" s="143"/>
      <c r="D214" s="144"/>
      <c r="E214" s="144"/>
      <c r="F214" s="145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1"/>
      <c r="B215" s="200"/>
      <c r="C215" s="143"/>
      <c r="D215" s="144"/>
      <c r="E215" s="144"/>
      <c r="F215" s="14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1"/>
      <c r="B216" s="200"/>
      <c r="C216" s="143"/>
      <c r="D216" s="144"/>
      <c r="E216" s="144"/>
      <c r="F216" s="145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1"/>
      <c r="B217" s="200"/>
      <c r="C217" s="143"/>
      <c r="D217" s="144"/>
      <c r="E217" s="144"/>
      <c r="F217" s="14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1"/>
      <c r="B218" s="200"/>
      <c r="C218" s="143"/>
      <c r="D218" s="144"/>
      <c r="E218" s="144"/>
      <c r="F218" s="145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1"/>
      <c r="B219" s="200"/>
      <c r="C219" s="143"/>
      <c r="D219" s="144"/>
      <c r="E219" s="144"/>
      <c r="F219" s="145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1"/>
      <c r="B220" s="200"/>
      <c r="C220" s="143"/>
      <c r="D220" s="144"/>
      <c r="E220" s="144"/>
      <c r="F220" s="145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1"/>
      <c r="B221" s="200"/>
      <c r="C221" s="143"/>
      <c r="D221" s="144"/>
      <c r="E221" s="144"/>
      <c r="F221" s="145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1"/>
      <c r="B222" s="200"/>
      <c r="C222" s="143"/>
      <c r="D222" s="144"/>
      <c r="E222" s="144"/>
      <c r="F222" s="145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1"/>
      <c r="B223" s="200"/>
      <c r="C223" s="143"/>
      <c r="D223" s="144"/>
      <c r="E223" s="144"/>
      <c r="F223" s="145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1"/>
      <c r="B224" s="200"/>
      <c r="C224" s="143"/>
      <c r="D224" s="144"/>
      <c r="E224" s="144"/>
      <c r="F224" s="145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1"/>
      <c r="B225" s="200"/>
      <c r="C225" s="143"/>
      <c r="D225" s="144"/>
      <c r="E225" s="144"/>
      <c r="F225" s="14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1"/>
      <c r="B226" s="200"/>
      <c r="C226" s="143"/>
      <c r="D226" s="144"/>
      <c r="E226" s="144"/>
      <c r="F226" s="145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1"/>
      <c r="B227" s="200"/>
      <c r="C227" s="143"/>
      <c r="D227" s="144"/>
      <c r="E227" s="144"/>
      <c r="F227" s="145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1"/>
      <c r="B228" s="200"/>
      <c r="C228" s="143"/>
      <c r="D228" s="144"/>
      <c r="E228" s="144"/>
      <c r="F228" s="145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1"/>
      <c r="B229" s="200"/>
      <c r="C229" s="143"/>
      <c r="D229" s="144"/>
      <c r="E229" s="144"/>
      <c r="F229" s="145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1"/>
      <c r="B230" s="200"/>
      <c r="C230" s="143"/>
      <c r="D230" s="144"/>
      <c r="E230" s="144"/>
      <c r="F230" s="145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B1:F1"/>
    <mergeCell ref="A2:F2"/>
    <mergeCell ref="A5:D5"/>
  </mergeCells>
  <pageMargins left="0.7" right="0.7" top="0.75" bottom="0.75" header="0" footer="0"/>
  <pageSetup orientation="landscape"/>
  <headerFooter>
    <oddHeader>&amp;LLesy hl.m.Prahy - "Stavební úpravy záchanné stanice v Jinonicích" (karanténa)</oddHeader>
    <oddFooter>&amp;CStránka &amp;P 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C8" sqref="C8:D8"/>
    </sheetView>
  </sheetViews>
  <sheetFormatPr defaultColWidth="14.42578125" defaultRowHeight="15" customHeight="1"/>
  <cols>
    <col min="1" max="1" width="40.7109375" customWidth="1"/>
    <col min="2" max="2" width="4.7109375" customWidth="1"/>
    <col min="3" max="3" width="7.7109375" customWidth="1"/>
    <col min="4" max="4" width="15.85546875" customWidth="1"/>
    <col min="5" max="5" width="16" customWidth="1"/>
    <col min="6" max="6" width="11.7109375" customWidth="1"/>
    <col min="7" max="26" width="8" customWidth="1"/>
  </cols>
  <sheetData>
    <row r="1" spans="1:26" ht="13.5" customHeight="1">
      <c r="A1" s="1" t="s">
        <v>2</v>
      </c>
      <c r="B1" s="368" t="s">
        <v>506</v>
      </c>
      <c r="C1" s="369"/>
      <c r="D1" s="369"/>
      <c r="E1" s="369"/>
      <c r="F1" s="370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4.25" customHeight="1">
      <c r="A2" s="371" t="s">
        <v>507</v>
      </c>
      <c r="B2" s="372"/>
      <c r="C2" s="372"/>
      <c r="D2" s="372"/>
      <c r="E2" s="372"/>
      <c r="F2" s="37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9.7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0.5" customHeight="1">
      <c r="A4" s="95"/>
      <c r="B4" s="95"/>
      <c r="C4" s="201"/>
      <c r="D4" s="202"/>
      <c r="E4" s="202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2.75" customHeight="1">
      <c r="A5" s="377" t="s">
        <v>36</v>
      </c>
      <c r="B5" s="363"/>
      <c r="C5" s="363"/>
      <c r="D5" s="364"/>
      <c r="E5" s="341">
        <f>E7+E18+E22+E25+E39+E43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114"/>
      <c r="B6" s="110"/>
      <c r="C6" s="111"/>
      <c r="D6" s="77"/>
      <c r="E6" s="299"/>
      <c r="F6" s="11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13" t="s">
        <v>508</v>
      </c>
      <c r="B7" s="183"/>
      <c r="C7" s="71"/>
      <c r="D7" s="300"/>
      <c r="E7" s="318">
        <f>SUM(E8:E16)</f>
        <v>0</v>
      </c>
      <c r="F7" s="78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71" customHeight="1">
      <c r="A8" s="75" t="s">
        <v>509</v>
      </c>
      <c r="B8" s="203" t="s">
        <v>83</v>
      </c>
      <c r="C8" s="118">
        <v>1</v>
      </c>
      <c r="D8" s="309">
        <v>0</v>
      </c>
      <c r="E8" s="319">
        <f t="shared" ref="E8:E16" si="0">C8*D8</f>
        <v>0</v>
      </c>
      <c r="F8" s="73" t="s">
        <v>510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12.75" customHeight="1">
      <c r="A9" s="75" t="s">
        <v>511</v>
      </c>
      <c r="B9" s="183" t="s">
        <v>61</v>
      </c>
      <c r="C9" s="71">
        <v>1</v>
      </c>
      <c r="D9" s="300">
        <v>0</v>
      </c>
      <c r="E9" s="320">
        <f t="shared" si="0"/>
        <v>0</v>
      </c>
      <c r="F9" s="7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.75" customHeight="1">
      <c r="A10" s="75" t="s">
        <v>512</v>
      </c>
      <c r="B10" s="183" t="s">
        <v>61</v>
      </c>
      <c r="C10" s="71">
        <v>1</v>
      </c>
      <c r="D10" s="300">
        <v>0</v>
      </c>
      <c r="E10" s="320">
        <f t="shared" si="0"/>
        <v>0</v>
      </c>
      <c r="F10" s="73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 customHeight="1">
      <c r="A11" s="75" t="s">
        <v>513</v>
      </c>
      <c r="B11" s="183" t="s">
        <v>95</v>
      </c>
      <c r="C11" s="71">
        <v>4</v>
      </c>
      <c r="D11" s="300">
        <v>0</v>
      </c>
      <c r="E11" s="320">
        <f t="shared" si="0"/>
        <v>0</v>
      </c>
      <c r="F11" s="7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 customHeight="1">
      <c r="A12" s="75" t="s">
        <v>514</v>
      </c>
      <c r="B12" s="183" t="s">
        <v>61</v>
      </c>
      <c r="C12" s="71">
        <v>1</v>
      </c>
      <c r="D12" s="300">
        <v>0</v>
      </c>
      <c r="E12" s="320">
        <f t="shared" si="0"/>
        <v>0</v>
      </c>
      <c r="F12" s="73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24.75" customHeight="1">
      <c r="A13" s="75" t="s">
        <v>515</v>
      </c>
      <c r="B13" s="183" t="s">
        <v>61</v>
      </c>
      <c r="C13" s="71">
        <v>1</v>
      </c>
      <c r="D13" s="300">
        <v>0</v>
      </c>
      <c r="E13" s="320">
        <f t="shared" si="0"/>
        <v>0</v>
      </c>
      <c r="F13" s="7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4.75" customHeight="1">
      <c r="A14" s="75" t="s">
        <v>516</v>
      </c>
      <c r="B14" s="183" t="s">
        <v>61</v>
      </c>
      <c r="C14" s="71">
        <v>1</v>
      </c>
      <c r="D14" s="300">
        <v>0</v>
      </c>
      <c r="E14" s="320">
        <f t="shared" si="0"/>
        <v>0</v>
      </c>
      <c r="F14" s="7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48" customHeight="1">
      <c r="A15" s="75" t="s">
        <v>517</v>
      </c>
      <c r="B15" s="183" t="s">
        <v>61</v>
      </c>
      <c r="C15" s="71">
        <v>1</v>
      </c>
      <c r="D15" s="300">
        <v>0</v>
      </c>
      <c r="E15" s="320">
        <f t="shared" si="0"/>
        <v>0</v>
      </c>
      <c r="F15" s="73" t="s">
        <v>518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.75" customHeight="1">
      <c r="A16" s="75" t="s">
        <v>519</v>
      </c>
      <c r="B16" s="18" t="s">
        <v>61</v>
      </c>
      <c r="C16" s="205">
        <v>1</v>
      </c>
      <c r="D16" s="300">
        <v>0</v>
      </c>
      <c r="E16" s="320">
        <f t="shared" si="0"/>
        <v>0</v>
      </c>
      <c r="F16" s="78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>
      <c r="A17" s="206"/>
      <c r="B17" s="183"/>
      <c r="C17" s="71"/>
      <c r="D17" s="300"/>
      <c r="E17" s="320"/>
      <c r="F17" s="78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" customHeight="1">
      <c r="A18" s="113" t="s">
        <v>520</v>
      </c>
      <c r="B18" s="183"/>
      <c r="C18" s="71"/>
      <c r="D18" s="300"/>
      <c r="E18" s="318">
        <f>SUM(E19:E20)</f>
        <v>0</v>
      </c>
      <c r="F18" s="78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75" t="s">
        <v>521</v>
      </c>
      <c r="B19" s="183" t="s">
        <v>93</v>
      </c>
      <c r="C19" s="84">
        <v>1</v>
      </c>
      <c r="D19" s="300">
        <v>0</v>
      </c>
      <c r="E19" s="320">
        <f t="shared" ref="E19:E20" si="1">C19*D19</f>
        <v>0</v>
      </c>
      <c r="F19" s="7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75" t="s">
        <v>522</v>
      </c>
      <c r="B20" s="183" t="s">
        <v>93</v>
      </c>
      <c r="C20" s="84">
        <v>16</v>
      </c>
      <c r="D20" s="300">
        <v>0</v>
      </c>
      <c r="E20" s="320">
        <f t="shared" si="1"/>
        <v>0</v>
      </c>
      <c r="F20" s="7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68"/>
      <c r="B21" s="183"/>
      <c r="C21" s="71"/>
      <c r="D21" s="300"/>
      <c r="E21" s="320"/>
      <c r="F21" s="78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2" customHeight="1">
      <c r="A22" s="113" t="s">
        <v>523</v>
      </c>
      <c r="B22" s="183"/>
      <c r="C22" s="71"/>
      <c r="D22" s="300"/>
      <c r="E22" s="318">
        <f>SUM(E23)</f>
        <v>0</v>
      </c>
      <c r="F22" s="78" t="s">
        <v>43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48" customHeight="1">
      <c r="A23" s="75" t="s">
        <v>524</v>
      </c>
      <c r="B23" s="203" t="s">
        <v>61</v>
      </c>
      <c r="C23" s="118">
        <v>1</v>
      </c>
      <c r="D23" s="309">
        <v>0</v>
      </c>
      <c r="E23" s="319">
        <f>C23*D23</f>
        <v>0</v>
      </c>
      <c r="F23" s="76" t="s">
        <v>525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4" spans="1:26" ht="12" customHeight="1">
      <c r="A24" s="207"/>
      <c r="B24" s="183"/>
      <c r="C24" s="71"/>
      <c r="D24" s="300"/>
      <c r="E24" s="321"/>
      <c r="F24" s="78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" customHeight="1">
      <c r="A25" s="113" t="s">
        <v>526</v>
      </c>
      <c r="B25" s="183"/>
      <c r="C25" s="71"/>
      <c r="D25" s="300"/>
      <c r="E25" s="318">
        <f>SUM(E26:E37)</f>
        <v>0</v>
      </c>
      <c r="F25" s="78" t="s">
        <v>43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2.5" customHeight="1">
      <c r="A26" s="75" t="s">
        <v>527</v>
      </c>
      <c r="B26" s="110" t="s">
        <v>95</v>
      </c>
      <c r="C26" s="208">
        <v>320</v>
      </c>
      <c r="D26" s="300">
        <v>0</v>
      </c>
      <c r="E26" s="320">
        <f t="shared" ref="E26:E37" si="2">C26*D26</f>
        <v>0</v>
      </c>
      <c r="F26" s="78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5" t="s">
        <v>528</v>
      </c>
      <c r="B27" s="110" t="s">
        <v>65</v>
      </c>
      <c r="C27" s="208">
        <v>29</v>
      </c>
      <c r="D27" s="300">
        <v>0</v>
      </c>
      <c r="E27" s="320">
        <f t="shared" si="2"/>
        <v>0</v>
      </c>
      <c r="F27" s="7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2.5" customHeight="1">
      <c r="A28" s="75" t="s">
        <v>529</v>
      </c>
      <c r="B28" s="110" t="s">
        <v>61</v>
      </c>
      <c r="C28" s="208">
        <v>1</v>
      </c>
      <c r="D28" s="300">
        <v>0</v>
      </c>
      <c r="E28" s="320">
        <f t="shared" si="2"/>
        <v>0</v>
      </c>
      <c r="F28" s="78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1.25" customHeight="1">
      <c r="A29" s="75" t="s">
        <v>530</v>
      </c>
      <c r="B29" s="110" t="s">
        <v>61</v>
      </c>
      <c r="C29" s="208">
        <v>2</v>
      </c>
      <c r="D29" s="300">
        <v>0</v>
      </c>
      <c r="E29" s="320">
        <f t="shared" si="2"/>
        <v>0</v>
      </c>
      <c r="F29" s="78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1.25" customHeight="1">
      <c r="A30" s="75" t="s">
        <v>531</v>
      </c>
      <c r="B30" s="110" t="s">
        <v>61</v>
      </c>
      <c r="C30" s="208">
        <v>1</v>
      </c>
      <c r="D30" s="300">
        <v>0</v>
      </c>
      <c r="E30" s="320">
        <f t="shared" si="2"/>
        <v>0</v>
      </c>
      <c r="F30" s="78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1.25" customHeight="1">
      <c r="A31" s="75" t="s">
        <v>532</v>
      </c>
      <c r="B31" s="110" t="s">
        <v>61</v>
      </c>
      <c r="C31" s="208">
        <v>8</v>
      </c>
      <c r="D31" s="300">
        <v>0</v>
      </c>
      <c r="E31" s="320">
        <f t="shared" si="2"/>
        <v>0</v>
      </c>
      <c r="F31" s="7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75" t="s">
        <v>533</v>
      </c>
      <c r="B32" s="110" t="s">
        <v>61</v>
      </c>
      <c r="C32" s="208">
        <v>1</v>
      </c>
      <c r="D32" s="300">
        <v>0</v>
      </c>
      <c r="E32" s="320">
        <f t="shared" si="2"/>
        <v>0</v>
      </c>
      <c r="F32" s="78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75" t="s">
        <v>534</v>
      </c>
      <c r="B33" s="110" t="s">
        <v>95</v>
      </c>
      <c r="C33" s="208">
        <v>9</v>
      </c>
      <c r="D33" s="300">
        <v>0</v>
      </c>
      <c r="E33" s="320">
        <f t="shared" si="2"/>
        <v>0</v>
      </c>
      <c r="F33" s="78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22.5" customHeight="1">
      <c r="A34" s="75" t="s">
        <v>535</v>
      </c>
      <c r="B34" s="110" t="s">
        <v>95</v>
      </c>
      <c r="C34" s="208">
        <v>40</v>
      </c>
      <c r="D34" s="300">
        <v>0</v>
      </c>
      <c r="E34" s="320">
        <f t="shared" si="2"/>
        <v>0</v>
      </c>
      <c r="F34" s="78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75" t="s">
        <v>536</v>
      </c>
      <c r="B35" s="110" t="s">
        <v>95</v>
      </c>
      <c r="C35" s="208">
        <v>32</v>
      </c>
      <c r="D35" s="300">
        <v>0</v>
      </c>
      <c r="E35" s="320">
        <f t="shared" si="2"/>
        <v>0</v>
      </c>
      <c r="F35" s="78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75" t="s">
        <v>537</v>
      </c>
      <c r="B36" s="110" t="s">
        <v>61</v>
      </c>
      <c r="C36" s="208">
        <v>4</v>
      </c>
      <c r="D36" s="300">
        <v>0</v>
      </c>
      <c r="E36" s="320">
        <f t="shared" si="2"/>
        <v>0</v>
      </c>
      <c r="F36" s="78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25.5" customHeight="1">
      <c r="A37" s="75" t="s">
        <v>538</v>
      </c>
      <c r="B37" s="110" t="s">
        <v>61</v>
      </c>
      <c r="C37" s="208">
        <v>1</v>
      </c>
      <c r="D37" s="300">
        <v>0</v>
      </c>
      <c r="E37" s="320">
        <f t="shared" si="2"/>
        <v>0</v>
      </c>
      <c r="F37" s="78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" customHeight="1">
      <c r="A38" s="113"/>
      <c r="B38" s="183"/>
      <c r="C38" s="71"/>
      <c r="D38" s="300"/>
      <c r="E38" s="320"/>
      <c r="F38" s="78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" customHeight="1">
      <c r="A39" s="113" t="s">
        <v>539</v>
      </c>
      <c r="B39" s="183"/>
      <c r="C39" s="71"/>
      <c r="D39" s="300"/>
      <c r="E39" s="318">
        <f>SUM(E40:E41)</f>
        <v>0</v>
      </c>
      <c r="F39" s="78" t="s">
        <v>43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4.75" customHeight="1">
      <c r="A40" s="75" t="s">
        <v>540</v>
      </c>
      <c r="B40" s="183" t="s">
        <v>61</v>
      </c>
      <c r="C40" s="71">
        <v>3</v>
      </c>
      <c r="D40" s="300">
        <v>0</v>
      </c>
      <c r="E40" s="320">
        <f t="shared" ref="E40:E41" si="3">C40*D40</f>
        <v>0</v>
      </c>
      <c r="F40" s="76" t="s">
        <v>541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26.25" customHeight="1">
      <c r="A41" s="75" t="s">
        <v>542</v>
      </c>
      <c r="B41" s="183" t="s">
        <v>61</v>
      </c>
      <c r="C41" s="71">
        <v>1</v>
      </c>
      <c r="D41" s="300">
        <v>0</v>
      </c>
      <c r="E41" s="320">
        <f t="shared" si="3"/>
        <v>0</v>
      </c>
      <c r="F41" s="73" t="s">
        <v>66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1.25" customHeight="1">
      <c r="A42" s="68"/>
      <c r="B42" s="183"/>
      <c r="C42" s="71"/>
      <c r="D42" s="300"/>
      <c r="E42" s="320"/>
      <c r="F42" s="85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" customHeight="1">
      <c r="A43" s="113" t="s">
        <v>543</v>
      </c>
      <c r="B43" s="183"/>
      <c r="C43" s="71"/>
      <c r="D43" s="300"/>
      <c r="E43" s="318">
        <f>SUM(E44:E52)</f>
        <v>0</v>
      </c>
      <c r="F43" s="78" t="s">
        <v>43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75" t="s">
        <v>181</v>
      </c>
      <c r="B44" s="183" t="s">
        <v>83</v>
      </c>
      <c r="C44" s="71">
        <v>1</v>
      </c>
      <c r="D44" s="300">
        <v>0</v>
      </c>
      <c r="E44" s="320">
        <f t="shared" ref="E44:E52" si="4">C44*D44</f>
        <v>0</v>
      </c>
      <c r="F44" s="78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75" t="s">
        <v>191</v>
      </c>
      <c r="B45" s="183" t="s">
        <v>83</v>
      </c>
      <c r="C45" s="71">
        <v>1</v>
      </c>
      <c r="D45" s="300">
        <v>0</v>
      </c>
      <c r="E45" s="320">
        <f t="shared" si="4"/>
        <v>0</v>
      </c>
      <c r="F45" s="78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75" t="s">
        <v>544</v>
      </c>
      <c r="B46" s="183" t="s">
        <v>83</v>
      </c>
      <c r="C46" s="71">
        <v>1</v>
      </c>
      <c r="D46" s="300">
        <v>0</v>
      </c>
      <c r="E46" s="320">
        <f t="shared" si="4"/>
        <v>0</v>
      </c>
      <c r="F46" s="78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75" t="s">
        <v>545</v>
      </c>
      <c r="B47" s="183" t="s">
        <v>83</v>
      </c>
      <c r="C47" s="71">
        <v>1</v>
      </c>
      <c r="D47" s="300">
        <v>0</v>
      </c>
      <c r="E47" s="320">
        <f t="shared" si="4"/>
        <v>0</v>
      </c>
      <c r="F47" s="78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75" t="s">
        <v>546</v>
      </c>
      <c r="B48" s="183" t="s">
        <v>83</v>
      </c>
      <c r="C48" s="71">
        <v>1</v>
      </c>
      <c r="D48" s="300">
        <v>0</v>
      </c>
      <c r="E48" s="320">
        <f t="shared" si="4"/>
        <v>0</v>
      </c>
      <c r="F48" s="78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2.5" customHeight="1">
      <c r="A49" s="75" t="s">
        <v>547</v>
      </c>
      <c r="B49" s="183" t="s">
        <v>95</v>
      </c>
      <c r="C49" s="71">
        <v>337</v>
      </c>
      <c r="D49" s="300">
        <v>0</v>
      </c>
      <c r="E49" s="320">
        <f t="shared" si="4"/>
        <v>0</v>
      </c>
      <c r="F49" s="78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75" t="s">
        <v>195</v>
      </c>
      <c r="B50" s="183" t="s">
        <v>83</v>
      </c>
      <c r="C50" s="71">
        <v>1</v>
      </c>
      <c r="D50" s="300">
        <v>0</v>
      </c>
      <c r="E50" s="320">
        <f t="shared" si="4"/>
        <v>0</v>
      </c>
      <c r="F50" s="78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1.25" customHeight="1">
      <c r="A51" s="75" t="s">
        <v>548</v>
      </c>
      <c r="B51" s="183" t="s">
        <v>83</v>
      </c>
      <c r="C51" s="71">
        <v>1</v>
      </c>
      <c r="D51" s="300">
        <v>0</v>
      </c>
      <c r="E51" s="320">
        <f t="shared" si="4"/>
        <v>0</v>
      </c>
      <c r="F51" s="78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22.5" customHeight="1">
      <c r="A52" s="126" t="s">
        <v>549</v>
      </c>
      <c r="B52" s="199" t="s">
        <v>83</v>
      </c>
      <c r="C52" s="129">
        <v>1</v>
      </c>
      <c r="D52" s="302">
        <v>0</v>
      </c>
      <c r="E52" s="322">
        <f t="shared" si="4"/>
        <v>0</v>
      </c>
      <c r="F52" s="13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1"/>
      <c r="B53" s="200"/>
      <c r="C53" s="143"/>
      <c r="D53" s="144"/>
      <c r="E53" s="144"/>
      <c r="F53" s="145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1"/>
      <c r="B54" s="200"/>
      <c r="C54" s="143"/>
      <c r="D54" s="144"/>
      <c r="E54" s="144"/>
      <c r="F54" s="145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1"/>
      <c r="B55" s="200"/>
      <c r="C55" s="143"/>
      <c r="D55" s="144"/>
      <c r="E55" s="144"/>
      <c r="F55" s="145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1"/>
      <c r="B56" s="200"/>
      <c r="C56" s="143"/>
      <c r="D56" s="144"/>
      <c r="E56" s="144"/>
      <c r="F56" s="145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1"/>
      <c r="B57" s="200"/>
      <c r="C57" s="143"/>
      <c r="D57" s="144"/>
      <c r="E57" s="144"/>
      <c r="F57" s="145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1"/>
      <c r="B58" s="200"/>
      <c r="C58" s="143"/>
      <c r="D58" s="144"/>
      <c r="E58" s="144"/>
      <c r="F58" s="145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1"/>
      <c r="B59" s="200"/>
      <c r="C59" s="143"/>
      <c r="D59" s="144"/>
      <c r="E59" s="144"/>
      <c r="F59" s="145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1"/>
      <c r="B60" s="200"/>
      <c r="C60" s="143"/>
      <c r="D60" s="144"/>
      <c r="E60" s="144"/>
      <c r="F60" s="14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1"/>
      <c r="B61" s="200"/>
      <c r="C61" s="143"/>
      <c r="D61" s="144"/>
      <c r="E61" s="144"/>
      <c r="F61" s="145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1"/>
      <c r="B62" s="200"/>
      <c r="C62" s="143"/>
      <c r="D62" s="144"/>
      <c r="E62" s="144"/>
      <c r="F62" s="145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1"/>
      <c r="B63" s="200"/>
      <c r="C63" s="143"/>
      <c r="D63" s="144"/>
      <c r="E63" s="144"/>
      <c r="F63" s="145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1"/>
      <c r="B64" s="200"/>
      <c r="C64" s="143"/>
      <c r="D64" s="144"/>
      <c r="E64" s="144"/>
      <c r="F64" s="145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1"/>
      <c r="B65" s="200"/>
      <c r="C65" s="143"/>
      <c r="D65" s="144"/>
      <c r="E65" s="144"/>
      <c r="F65" s="14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1"/>
      <c r="B66" s="200"/>
      <c r="C66" s="143"/>
      <c r="D66" s="144"/>
      <c r="E66" s="144"/>
      <c r="F66" s="145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1"/>
      <c r="B67" s="200"/>
      <c r="C67" s="143"/>
      <c r="D67" s="144"/>
      <c r="E67" s="144"/>
      <c r="F67" s="145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1"/>
      <c r="B68" s="200"/>
      <c r="C68" s="143"/>
      <c r="D68" s="144"/>
      <c r="E68" s="144"/>
      <c r="F68" s="145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1"/>
      <c r="B69" s="200"/>
      <c r="C69" s="143"/>
      <c r="D69" s="144"/>
      <c r="E69" s="144"/>
      <c r="F69" s="145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1"/>
      <c r="B70" s="200"/>
      <c r="C70" s="143"/>
      <c r="D70" s="144"/>
      <c r="E70" s="144"/>
      <c r="F70" s="145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1"/>
      <c r="B71" s="200"/>
      <c r="C71" s="143"/>
      <c r="D71" s="144"/>
      <c r="E71" s="144"/>
      <c r="F71" s="145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1"/>
      <c r="B72" s="200"/>
      <c r="C72" s="143"/>
      <c r="D72" s="144"/>
      <c r="E72" s="144"/>
      <c r="F72" s="145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1"/>
      <c r="B73" s="200"/>
      <c r="C73" s="143"/>
      <c r="D73" s="144"/>
      <c r="E73" s="144"/>
      <c r="F73" s="145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1"/>
      <c r="B74" s="200"/>
      <c r="C74" s="143"/>
      <c r="D74" s="144"/>
      <c r="E74" s="144"/>
      <c r="F74" s="145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1"/>
      <c r="B75" s="200"/>
      <c r="C75" s="143"/>
      <c r="D75" s="144"/>
      <c r="E75" s="144"/>
      <c r="F75" s="145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1"/>
      <c r="B76" s="200"/>
      <c r="C76" s="143"/>
      <c r="D76" s="144"/>
      <c r="E76" s="144"/>
      <c r="F76" s="145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1"/>
      <c r="B77" s="200"/>
      <c r="C77" s="143"/>
      <c r="D77" s="144"/>
      <c r="E77" s="144"/>
      <c r="F77" s="145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1"/>
      <c r="B78" s="200"/>
      <c r="C78" s="143"/>
      <c r="D78" s="144"/>
      <c r="E78" s="144"/>
      <c r="F78" s="145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1"/>
      <c r="B79" s="200"/>
      <c r="C79" s="143"/>
      <c r="D79" s="144"/>
      <c r="E79" s="144"/>
      <c r="F79" s="145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1"/>
      <c r="B80" s="200"/>
      <c r="C80" s="143"/>
      <c r="D80" s="144"/>
      <c r="E80" s="144"/>
      <c r="F80" s="145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1"/>
      <c r="B81" s="200"/>
      <c r="C81" s="143"/>
      <c r="D81" s="144"/>
      <c r="E81" s="144"/>
      <c r="F81" s="145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1"/>
      <c r="B82" s="200"/>
      <c r="C82" s="143"/>
      <c r="D82" s="144"/>
      <c r="E82" s="144"/>
      <c r="F82" s="14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1"/>
      <c r="B83" s="200"/>
      <c r="C83" s="143"/>
      <c r="D83" s="144"/>
      <c r="E83" s="144"/>
      <c r="F83" s="145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1"/>
      <c r="B84" s="200"/>
      <c r="C84" s="143"/>
      <c r="D84" s="144"/>
      <c r="E84" s="144"/>
      <c r="F84" s="145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1"/>
      <c r="B85" s="200"/>
      <c r="C85" s="143"/>
      <c r="D85" s="144"/>
      <c r="E85" s="144"/>
      <c r="F85" s="145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1"/>
      <c r="B86" s="200"/>
      <c r="C86" s="143"/>
      <c r="D86" s="144"/>
      <c r="E86" s="144"/>
      <c r="F86" s="145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1"/>
      <c r="B87" s="200"/>
      <c r="C87" s="143"/>
      <c r="D87" s="144"/>
      <c r="E87" s="144"/>
      <c r="F87" s="145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1"/>
      <c r="B88" s="200"/>
      <c r="C88" s="143"/>
      <c r="D88" s="144"/>
      <c r="E88" s="144"/>
      <c r="F88" s="145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1"/>
      <c r="B89" s="200"/>
      <c r="C89" s="143"/>
      <c r="D89" s="144"/>
      <c r="E89" s="144"/>
      <c r="F89" s="145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1"/>
      <c r="B90" s="200"/>
      <c r="C90" s="143"/>
      <c r="D90" s="144"/>
      <c r="E90" s="144"/>
      <c r="F90" s="145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1"/>
      <c r="B91" s="200"/>
      <c r="C91" s="143"/>
      <c r="D91" s="144"/>
      <c r="E91" s="144"/>
      <c r="F91" s="1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1"/>
      <c r="B92" s="200"/>
      <c r="C92" s="143"/>
      <c r="D92" s="144"/>
      <c r="E92" s="144"/>
      <c r="F92" s="1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1"/>
      <c r="B93" s="200"/>
      <c r="C93" s="143"/>
      <c r="D93" s="144"/>
      <c r="E93" s="144"/>
      <c r="F93" s="1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1"/>
      <c r="B94" s="200"/>
      <c r="C94" s="143"/>
      <c r="D94" s="144"/>
      <c r="E94" s="144"/>
      <c r="F94" s="1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1"/>
      <c r="B95" s="200"/>
      <c r="C95" s="143"/>
      <c r="D95" s="144"/>
      <c r="E95" s="144"/>
      <c r="F95" s="1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1"/>
      <c r="B96" s="200"/>
      <c r="C96" s="143"/>
      <c r="D96" s="144"/>
      <c r="E96" s="144"/>
      <c r="F96" s="1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1"/>
      <c r="B97" s="200"/>
      <c r="C97" s="143"/>
      <c r="D97" s="144"/>
      <c r="E97" s="144"/>
      <c r="F97" s="1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1"/>
      <c r="B98" s="200"/>
      <c r="C98" s="143"/>
      <c r="D98" s="144"/>
      <c r="E98" s="144"/>
      <c r="F98" s="1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1"/>
      <c r="B99" s="200"/>
      <c r="C99" s="143"/>
      <c r="D99" s="144"/>
      <c r="E99" s="144"/>
      <c r="F99" s="1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1"/>
      <c r="B100" s="200"/>
      <c r="C100" s="143"/>
      <c r="D100" s="144"/>
      <c r="E100" s="144"/>
      <c r="F100" s="1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1"/>
      <c r="B101" s="200"/>
      <c r="C101" s="143"/>
      <c r="D101" s="144"/>
      <c r="E101" s="144"/>
      <c r="F101" s="1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1"/>
      <c r="B102" s="200"/>
      <c r="C102" s="143"/>
      <c r="D102" s="144"/>
      <c r="E102" s="144"/>
      <c r="F102" s="1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1"/>
      <c r="B103" s="200"/>
      <c r="C103" s="143"/>
      <c r="D103" s="144"/>
      <c r="E103" s="144"/>
      <c r="F103" s="1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1"/>
      <c r="B104" s="200"/>
      <c r="C104" s="143"/>
      <c r="D104" s="144"/>
      <c r="E104" s="144"/>
      <c r="F104" s="1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1"/>
      <c r="B105" s="200"/>
      <c r="C105" s="143"/>
      <c r="D105" s="144"/>
      <c r="E105" s="144"/>
      <c r="F105" s="1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1"/>
      <c r="B106" s="200"/>
      <c r="C106" s="143"/>
      <c r="D106" s="144"/>
      <c r="E106" s="144"/>
      <c r="F106" s="1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1"/>
      <c r="B107" s="200"/>
      <c r="C107" s="143"/>
      <c r="D107" s="144"/>
      <c r="E107" s="144"/>
      <c r="F107" s="1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1"/>
      <c r="B108" s="200"/>
      <c r="C108" s="143"/>
      <c r="D108" s="144"/>
      <c r="E108" s="144"/>
      <c r="F108" s="1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1"/>
      <c r="B109" s="200"/>
      <c r="C109" s="143"/>
      <c r="D109" s="144"/>
      <c r="E109" s="144"/>
      <c r="F109" s="1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1"/>
      <c r="B110" s="200"/>
      <c r="C110" s="143"/>
      <c r="D110" s="144"/>
      <c r="E110" s="144"/>
      <c r="F110" s="1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1"/>
      <c r="B111" s="200"/>
      <c r="C111" s="143"/>
      <c r="D111" s="144"/>
      <c r="E111" s="144"/>
      <c r="F111" s="1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1"/>
      <c r="B112" s="200"/>
      <c r="C112" s="143"/>
      <c r="D112" s="144"/>
      <c r="E112" s="144"/>
      <c r="F112" s="1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1"/>
      <c r="B113" s="200"/>
      <c r="C113" s="143"/>
      <c r="D113" s="144"/>
      <c r="E113" s="144"/>
      <c r="F113" s="1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1"/>
      <c r="B114" s="200"/>
      <c r="C114" s="143"/>
      <c r="D114" s="144"/>
      <c r="E114" s="144"/>
      <c r="F114" s="14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1"/>
      <c r="B115" s="200"/>
      <c r="C115" s="143"/>
      <c r="D115" s="144"/>
      <c r="E115" s="144"/>
      <c r="F115" s="145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1"/>
      <c r="B116" s="200"/>
      <c r="C116" s="143"/>
      <c r="D116" s="144"/>
      <c r="E116" s="144"/>
      <c r="F116" s="145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1"/>
      <c r="B117" s="200"/>
      <c r="C117" s="143"/>
      <c r="D117" s="144"/>
      <c r="E117" s="144"/>
      <c r="F117" s="145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1"/>
      <c r="B118" s="200"/>
      <c r="C118" s="143"/>
      <c r="D118" s="144"/>
      <c r="E118" s="144"/>
      <c r="F118" s="145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1"/>
      <c r="B119" s="200"/>
      <c r="C119" s="143"/>
      <c r="D119" s="144"/>
      <c r="E119" s="144"/>
      <c r="F119" s="14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1"/>
      <c r="B120" s="200"/>
      <c r="C120" s="143"/>
      <c r="D120" s="144"/>
      <c r="E120" s="144"/>
      <c r="F120" s="145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1"/>
      <c r="B121" s="200"/>
      <c r="C121" s="143"/>
      <c r="D121" s="144"/>
      <c r="E121" s="144"/>
      <c r="F121" s="14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1"/>
      <c r="B122" s="200"/>
      <c r="C122" s="143"/>
      <c r="D122" s="144"/>
      <c r="E122" s="144"/>
      <c r="F122" s="145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1"/>
      <c r="B123" s="200"/>
      <c r="C123" s="143"/>
      <c r="D123" s="144"/>
      <c r="E123" s="144"/>
      <c r="F123" s="145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1"/>
      <c r="B124" s="200"/>
      <c r="C124" s="143"/>
      <c r="D124" s="144"/>
      <c r="E124" s="144"/>
      <c r="F124" s="145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1"/>
      <c r="B125" s="200"/>
      <c r="C125" s="143"/>
      <c r="D125" s="144"/>
      <c r="E125" s="144"/>
      <c r="F125" s="145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1"/>
      <c r="B126" s="200"/>
      <c r="C126" s="143"/>
      <c r="D126" s="144"/>
      <c r="E126" s="144"/>
      <c r="F126" s="145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1"/>
      <c r="B127" s="200"/>
      <c r="C127" s="143"/>
      <c r="D127" s="144"/>
      <c r="E127" s="144"/>
      <c r="F127" s="145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1"/>
      <c r="B128" s="200"/>
      <c r="C128" s="143"/>
      <c r="D128" s="144"/>
      <c r="E128" s="144"/>
      <c r="F128" s="145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1"/>
      <c r="B129" s="200"/>
      <c r="C129" s="143"/>
      <c r="D129" s="144"/>
      <c r="E129" s="144"/>
      <c r="F129" s="145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1"/>
      <c r="B130" s="200"/>
      <c r="C130" s="143"/>
      <c r="D130" s="144"/>
      <c r="E130" s="144"/>
      <c r="F130" s="14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1"/>
      <c r="B131" s="200"/>
      <c r="C131" s="143"/>
      <c r="D131" s="144"/>
      <c r="E131" s="144"/>
      <c r="F131" s="14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1"/>
      <c r="B132" s="200"/>
      <c r="C132" s="143"/>
      <c r="D132" s="144"/>
      <c r="E132" s="144"/>
      <c r="F132" s="14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1"/>
      <c r="B133" s="200"/>
      <c r="C133" s="143"/>
      <c r="D133" s="144"/>
      <c r="E133" s="144"/>
      <c r="F133" s="14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1"/>
      <c r="B134" s="200"/>
      <c r="C134" s="143"/>
      <c r="D134" s="144"/>
      <c r="E134" s="144"/>
      <c r="F134" s="14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1"/>
      <c r="B135" s="200"/>
      <c r="C135" s="143"/>
      <c r="D135" s="144"/>
      <c r="E135" s="144"/>
      <c r="F135" s="14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1"/>
      <c r="B136" s="200"/>
      <c r="C136" s="143"/>
      <c r="D136" s="144"/>
      <c r="E136" s="144"/>
      <c r="F136" s="14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1"/>
      <c r="B137" s="200"/>
      <c r="C137" s="143"/>
      <c r="D137" s="144"/>
      <c r="E137" s="144"/>
      <c r="F137" s="14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1"/>
      <c r="B138" s="200"/>
      <c r="C138" s="143"/>
      <c r="D138" s="144"/>
      <c r="E138" s="144"/>
      <c r="F138" s="14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1"/>
      <c r="B139" s="200"/>
      <c r="C139" s="143"/>
      <c r="D139" s="144"/>
      <c r="E139" s="144"/>
      <c r="F139" s="14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1"/>
      <c r="B140" s="200"/>
      <c r="C140" s="143"/>
      <c r="D140" s="144"/>
      <c r="E140" s="144"/>
      <c r="F140" s="14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1"/>
      <c r="B141" s="200"/>
      <c r="C141" s="143"/>
      <c r="D141" s="144"/>
      <c r="E141" s="144"/>
      <c r="F141" s="14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1"/>
      <c r="B142" s="200"/>
      <c r="C142" s="143"/>
      <c r="D142" s="144"/>
      <c r="E142" s="144"/>
      <c r="F142" s="14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1"/>
      <c r="B143" s="200"/>
      <c r="C143" s="143"/>
      <c r="D143" s="144"/>
      <c r="E143" s="144"/>
      <c r="F143" s="14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1"/>
      <c r="B144" s="200"/>
      <c r="C144" s="143"/>
      <c r="D144" s="144"/>
      <c r="E144" s="144"/>
      <c r="F144" s="14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1"/>
      <c r="B145" s="200"/>
      <c r="C145" s="143"/>
      <c r="D145" s="144"/>
      <c r="E145" s="144"/>
      <c r="F145" s="14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1"/>
      <c r="B146" s="200"/>
      <c r="C146" s="143"/>
      <c r="D146" s="144"/>
      <c r="E146" s="144"/>
      <c r="F146" s="14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1"/>
      <c r="B147" s="200"/>
      <c r="C147" s="143"/>
      <c r="D147" s="144"/>
      <c r="E147" s="144"/>
      <c r="F147" s="14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1"/>
      <c r="B148" s="200"/>
      <c r="C148" s="143"/>
      <c r="D148" s="144"/>
      <c r="E148" s="144"/>
      <c r="F148" s="14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1"/>
      <c r="B149" s="200"/>
      <c r="C149" s="143"/>
      <c r="D149" s="144"/>
      <c r="E149" s="144"/>
      <c r="F149" s="14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1"/>
      <c r="B150" s="200"/>
      <c r="C150" s="143"/>
      <c r="D150" s="144"/>
      <c r="E150" s="144"/>
      <c r="F150" s="14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1"/>
      <c r="B151" s="200"/>
      <c r="C151" s="143"/>
      <c r="D151" s="144"/>
      <c r="E151" s="144"/>
      <c r="F151" s="14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1"/>
      <c r="B152" s="200"/>
      <c r="C152" s="143"/>
      <c r="D152" s="144"/>
      <c r="E152" s="144"/>
      <c r="F152" s="14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1"/>
      <c r="B153" s="200"/>
      <c r="C153" s="143"/>
      <c r="D153" s="144"/>
      <c r="E153" s="144"/>
      <c r="F153" s="14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1"/>
      <c r="B154" s="200"/>
      <c r="C154" s="143"/>
      <c r="D154" s="144"/>
      <c r="E154" s="144"/>
      <c r="F154" s="14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1"/>
      <c r="B155" s="200"/>
      <c r="C155" s="143"/>
      <c r="D155" s="144"/>
      <c r="E155" s="144"/>
      <c r="F155" s="14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1"/>
      <c r="B156" s="200"/>
      <c r="C156" s="143"/>
      <c r="D156" s="144"/>
      <c r="E156" s="144"/>
      <c r="F156" s="14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1"/>
      <c r="B157" s="200"/>
      <c r="C157" s="143"/>
      <c r="D157" s="144"/>
      <c r="E157" s="144"/>
      <c r="F157" s="14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1"/>
      <c r="B158" s="200"/>
      <c r="C158" s="143"/>
      <c r="D158" s="144"/>
      <c r="E158" s="144"/>
      <c r="F158" s="14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1"/>
      <c r="B159" s="200"/>
      <c r="C159" s="143"/>
      <c r="D159" s="144"/>
      <c r="E159" s="144"/>
      <c r="F159" s="145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1"/>
      <c r="B160" s="200"/>
      <c r="C160" s="143"/>
      <c r="D160" s="144"/>
      <c r="E160" s="144"/>
      <c r="F160" s="145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1"/>
      <c r="B161" s="200"/>
      <c r="C161" s="143"/>
      <c r="D161" s="144"/>
      <c r="E161" s="144"/>
      <c r="F161" s="145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1"/>
      <c r="B162" s="200"/>
      <c r="C162" s="143"/>
      <c r="D162" s="144"/>
      <c r="E162" s="144"/>
      <c r="F162" s="145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1"/>
      <c r="B163" s="200"/>
      <c r="C163" s="143"/>
      <c r="D163" s="144"/>
      <c r="E163" s="144"/>
      <c r="F163" s="145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1"/>
      <c r="B164" s="200"/>
      <c r="C164" s="143"/>
      <c r="D164" s="144"/>
      <c r="E164" s="144"/>
      <c r="F164" s="145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1"/>
      <c r="B165" s="200"/>
      <c r="C165" s="143"/>
      <c r="D165" s="144"/>
      <c r="E165" s="144"/>
      <c r="F165" s="145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1"/>
      <c r="B166" s="200"/>
      <c r="C166" s="143"/>
      <c r="D166" s="144"/>
      <c r="E166" s="144"/>
      <c r="F166" s="145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1"/>
      <c r="B167" s="200"/>
      <c r="C167" s="143"/>
      <c r="D167" s="144"/>
      <c r="E167" s="144"/>
      <c r="F167" s="14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1"/>
      <c r="B168" s="200"/>
      <c r="C168" s="143"/>
      <c r="D168" s="144"/>
      <c r="E168" s="144"/>
      <c r="F168" s="145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1"/>
      <c r="B169" s="200"/>
      <c r="C169" s="143"/>
      <c r="D169" s="144"/>
      <c r="E169" s="144"/>
      <c r="F169" s="145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1"/>
      <c r="B170" s="200"/>
      <c r="C170" s="143"/>
      <c r="D170" s="144"/>
      <c r="E170" s="144"/>
      <c r="F170" s="145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1"/>
      <c r="B171" s="200"/>
      <c r="C171" s="143"/>
      <c r="D171" s="144"/>
      <c r="E171" s="144"/>
      <c r="F171" s="145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1"/>
      <c r="B172" s="200"/>
      <c r="C172" s="143"/>
      <c r="D172" s="144"/>
      <c r="E172" s="144"/>
      <c r="F172" s="145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1"/>
      <c r="B173" s="200"/>
      <c r="C173" s="143"/>
      <c r="D173" s="144"/>
      <c r="E173" s="144"/>
      <c r="F173" s="145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1"/>
      <c r="B174" s="200"/>
      <c r="C174" s="143"/>
      <c r="D174" s="144"/>
      <c r="E174" s="144"/>
      <c r="F174" s="1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1"/>
      <c r="B175" s="200"/>
      <c r="C175" s="143"/>
      <c r="D175" s="144"/>
      <c r="E175" s="144"/>
      <c r="F175" s="1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1"/>
      <c r="B176" s="200"/>
      <c r="C176" s="143"/>
      <c r="D176" s="144"/>
      <c r="E176" s="144"/>
      <c r="F176" s="1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1"/>
      <c r="B177" s="200"/>
      <c r="C177" s="143"/>
      <c r="D177" s="144"/>
      <c r="E177" s="144"/>
      <c r="F177" s="14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1"/>
      <c r="B178" s="200"/>
      <c r="C178" s="143"/>
      <c r="D178" s="144"/>
      <c r="E178" s="144"/>
      <c r="F178" s="1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1"/>
      <c r="B179" s="200"/>
      <c r="C179" s="143"/>
      <c r="D179" s="144"/>
      <c r="E179" s="144"/>
      <c r="F179" s="145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1"/>
      <c r="B180" s="200"/>
      <c r="C180" s="143"/>
      <c r="D180" s="144"/>
      <c r="E180" s="144"/>
      <c r="F180" s="145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1"/>
      <c r="B181" s="200"/>
      <c r="C181" s="143"/>
      <c r="D181" s="144"/>
      <c r="E181" s="144"/>
      <c r="F181" s="14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1"/>
      <c r="B182" s="200"/>
      <c r="C182" s="143"/>
      <c r="D182" s="144"/>
      <c r="E182" s="144"/>
      <c r="F182" s="145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1"/>
      <c r="B183" s="200"/>
      <c r="C183" s="143"/>
      <c r="D183" s="144"/>
      <c r="E183" s="144"/>
      <c r="F183" s="145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1"/>
      <c r="B184" s="200"/>
      <c r="C184" s="143"/>
      <c r="D184" s="144"/>
      <c r="E184" s="144"/>
      <c r="F184" s="145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1"/>
      <c r="B185" s="200"/>
      <c r="C185" s="143"/>
      <c r="D185" s="144"/>
      <c r="E185" s="144"/>
      <c r="F185" s="14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1"/>
      <c r="B186" s="200"/>
      <c r="C186" s="143"/>
      <c r="D186" s="144"/>
      <c r="E186" s="144"/>
      <c r="F186" s="145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1"/>
      <c r="B187" s="200"/>
      <c r="C187" s="143"/>
      <c r="D187" s="144"/>
      <c r="E187" s="144"/>
      <c r="F187" s="145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1"/>
      <c r="B188" s="200"/>
      <c r="C188" s="143"/>
      <c r="D188" s="144"/>
      <c r="E188" s="144"/>
      <c r="F188" s="145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1"/>
      <c r="B189" s="200"/>
      <c r="C189" s="143"/>
      <c r="D189" s="144"/>
      <c r="E189" s="144"/>
      <c r="F189" s="145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1"/>
      <c r="B190" s="200"/>
      <c r="C190" s="143"/>
      <c r="D190" s="144"/>
      <c r="E190" s="144"/>
      <c r="F190" s="145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1"/>
      <c r="B191" s="200"/>
      <c r="C191" s="143"/>
      <c r="D191" s="144"/>
      <c r="E191" s="144"/>
      <c r="F191" s="145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1"/>
      <c r="B192" s="200"/>
      <c r="C192" s="143"/>
      <c r="D192" s="144"/>
      <c r="E192" s="144"/>
      <c r="F192" s="145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1"/>
      <c r="B193" s="200"/>
      <c r="C193" s="143"/>
      <c r="D193" s="144"/>
      <c r="E193" s="144"/>
      <c r="F193" s="145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1"/>
      <c r="B194" s="200"/>
      <c r="C194" s="143"/>
      <c r="D194" s="144"/>
      <c r="E194" s="144"/>
      <c r="F194" s="145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1"/>
      <c r="B195" s="200"/>
      <c r="C195" s="143"/>
      <c r="D195" s="144"/>
      <c r="E195" s="144"/>
      <c r="F195" s="14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1"/>
      <c r="B196" s="200"/>
      <c r="C196" s="143"/>
      <c r="D196" s="144"/>
      <c r="E196" s="144"/>
      <c r="F196" s="145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1"/>
      <c r="B197" s="200"/>
      <c r="C197" s="143"/>
      <c r="D197" s="144"/>
      <c r="E197" s="144"/>
      <c r="F197" s="145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1"/>
      <c r="B198" s="200"/>
      <c r="C198" s="143"/>
      <c r="D198" s="144"/>
      <c r="E198" s="144"/>
      <c r="F198" s="145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1"/>
      <c r="B199" s="200"/>
      <c r="C199" s="143"/>
      <c r="D199" s="144"/>
      <c r="E199" s="144"/>
      <c r="F199" s="145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1"/>
      <c r="B200" s="200"/>
      <c r="C200" s="143"/>
      <c r="D200" s="144"/>
      <c r="E200" s="144"/>
      <c r="F200" s="145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1"/>
      <c r="B201" s="200"/>
      <c r="C201" s="143"/>
      <c r="D201" s="144"/>
      <c r="E201" s="144"/>
      <c r="F201" s="145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1"/>
      <c r="B202" s="200"/>
      <c r="C202" s="143"/>
      <c r="D202" s="144"/>
      <c r="E202" s="144"/>
      <c r="F202" s="145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1"/>
      <c r="B203" s="200"/>
      <c r="C203" s="143"/>
      <c r="D203" s="144"/>
      <c r="E203" s="144"/>
      <c r="F203" s="145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1"/>
      <c r="B204" s="200"/>
      <c r="C204" s="143"/>
      <c r="D204" s="144"/>
      <c r="E204" s="144"/>
      <c r="F204" s="145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1"/>
      <c r="B205" s="200"/>
      <c r="C205" s="143"/>
      <c r="D205" s="144"/>
      <c r="E205" s="144"/>
      <c r="F205" s="14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1"/>
      <c r="B206" s="200"/>
      <c r="C206" s="143"/>
      <c r="D206" s="144"/>
      <c r="E206" s="144"/>
      <c r="F206" s="145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1"/>
      <c r="B207" s="200"/>
      <c r="C207" s="143"/>
      <c r="D207" s="144"/>
      <c r="E207" s="144"/>
      <c r="F207" s="145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1"/>
      <c r="B208" s="200"/>
      <c r="C208" s="143"/>
      <c r="D208" s="144"/>
      <c r="E208" s="144"/>
      <c r="F208" s="145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1"/>
      <c r="B209" s="200"/>
      <c r="C209" s="143"/>
      <c r="D209" s="144"/>
      <c r="E209" s="144"/>
      <c r="F209" s="145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1"/>
      <c r="B210" s="200"/>
      <c r="C210" s="143"/>
      <c r="D210" s="144"/>
      <c r="E210" s="144"/>
      <c r="F210" s="145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1"/>
      <c r="B211" s="200"/>
      <c r="C211" s="143"/>
      <c r="D211" s="144"/>
      <c r="E211" s="144"/>
      <c r="F211" s="145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1"/>
      <c r="B212" s="200"/>
      <c r="C212" s="143"/>
      <c r="D212" s="144"/>
      <c r="E212" s="144"/>
      <c r="F212" s="145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1"/>
      <c r="B213" s="200"/>
      <c r="C213" s="143"/>
      <c r="D213" s="144"/>
      <c r="E213" s="144"/>
      <c r="F213" s="145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1"/>
      <c r="B214" s="200"/>
      <c r="C214" s="143"/>
      <c r="D214" s="144"/>
      <c r="E214" s="144"/>
      <c r="F214" s="145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1"/>
      <c r="B215" s="200"/>
      <c r="C215" s="143"/>
      <c r="D215" s="144"/>
      <c r="E215" s="144"/>
      <c r="F215" s="14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1"/>
      <c r="B216" s="200"/>
      <c r="C216" s="143"/>
      <c r="D216" s="144"/>
      <c r="E216" s="144"/>
      <c r="F216" s="145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1"/>
      <c r="B217" s="200"/>
      <c r="C217" s="143"/>
      <c r="D217" s="144"/>
      <c r="E217" s="144"/>
      <c r="F217" s="14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1"/>
      <c r="B218" s="200"/>
      <c r="C218" s="143"/>
      <c r="D218" s="144"/>
      <c r="E218" s="144"/>
      <c r="F218" s="145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1"/>
      <c r="B219" s="200"/>
      <c r="C219" s="143"/>
      <c r="D219" s="144"/>
      <c r="E219" s="144"/>
      <c r="F219" s="145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1"/>
      <c r="B220" s="200"/>
      <c r="C220" s="143"/>
      <c r="D220" s="144"/>
      <c r="E220" s="144"/>
      <c r="F220" s="145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1"/>
      <c r="B221" s="200"/>
      <c r="C221" s="143"/>
      <c r="D221" s="144"/>
      <c r="E221" s="144"/>
      <c r="F221" s="145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1"/>
      <c r="B222" s="200"/>
      <c r="C222" s="143"/>
      <c r="D222" s="144"/>
      <c r="E222" s="144"/>
      <c r="F222" s="145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1"/>
      <c r="B223" s="200"/>
      <c r="C223" s="143"/>
      <c r="D223" s="144"/>
      <c r="E223" s="144"/>
      <c r="F223" s="145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1"/>
      <c r="B224" s="200"/>
      <c r="C224" s="143"/>
      <c r="D224" s="144"/>
      <c r="E224" s="144"/>
      <c r="F224" s="145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1"/>
      <c r="B225" s="200"/>
      <c r="C225" s="143"/>
      <c r="D225" s="144"/>
      <c r="E225" s="144"/>
      <c r="F225" s="14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1"/>
      <c r="B226" s="200"/>
      <c r="C226" s="143"/>
      <c r="D226" s="144"/>
      <c r="E226" s="144"/>
      <c r="F226" s="145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1"/>
      <c r="B227" s="200"/>
      <c r="C227" s="143"/>
      <c r="D227" s="144"/>
      <c r="E227" s="144"/>
      <c r="F227" s="145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1"/>
      <c r="B228" s="200"/>
      <c r="C228" s="143"/>
      <c r="D228" s="144"/>
      <c r="E228" s="144"/>
      <c r="F228" s="145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1"/>
      <c r="B229" s="200"/>
      <c r="C229" s="143"/>
      <c r="D229" s="144"/>
      <c r="E229" s="144"/>
      <c r="F229" s="145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1"/>
      <c r="B230" s="200"/>
      <c r="C230" s="143"/>
      <c r="D230" s="144"/>
      <c r="E230" s="144"/>
      <c r="F230" s="145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141"/>
      <c r="B231" s="200"/>
      <c r="C231" s="143"/>
      <c r="D231" s="144"/>
      <c r="E231" s="144"/>
      <c r="F231" s="145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141"/>
      <c r="B232" s="200"/>
      <c r="C232" s="143"/>
      <c r="D232" s="144"/>
      <c r="E232" s="144"/>
      <c r="F232" s="145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141"/>
      <c r="B233" s="200"/>
      <c r="C233" s="143"/>
      <c r="D233" s="144"/>
      <c r="E233" s="144"/>
      <c r="F233" s="145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141"/>
      <c r="B234" s="200"/>
      <c r="C234" s="143"/>
      <c r="D234" s="144"/>
      <c r="E234" s="144"/>
      <c r="F234" s="145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141"/>
      <c r="B235" s="200"/>
      <c r="C235" s="143"/>
      <c r="D235" s="144"/>
      <c r="E235" s="144"/>
      <c r="F235" s="145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141"/>
      <c r="B236" s="200"/>
      <c r="C236" s="143"/>
      <c r="D236" s="144"/>
      <c r="E236" s="144"/>
      <c r="F236" s="145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141"/>
      <c r="B237" s="200"/>
      <c r="C237" s="143"/>
      <c r="D237" s="144"/>
      <c r="E237" s="144"/>
      <c r="F237" s="145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141"/>
      <c r="B238" s="200"/>
      <c r="C238" s="143"/>
      <c r="D238" s="144"/>
      <c r="E238" s="144"/>
      <c r="F238" s="145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141"/>
      <c r="B239" s="200"/>
      <c r="C239" s="143"/>
      <c r="D239" s="144"/>
      <c r="E239" s="144"/>
      <c r="F239" s="145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141"/>
      <c r="B240" s="200"/>
      <c r="C240" s="143"/>
      <c r="D240" s="144"/>
      <c r="E240" s="144"/>
      <c r="F240" s="145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141"/>
      <c r="B241" s="200"/>
      <c r="C241" s="143"/>
      <c r="D241" s="144"/>
      <c r="E241" s="144"/>
      <c r="F241" s="145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141"/>
      <c r="B242" s="200"/>
      <c r="C242" s="143"/>
      <c r="D242" s="144"/>
      <c r="E242" s="144"/>
      <c r="F242" s="145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141"/>
      <c r="B243" s="200"/>
      <c r="C243" s="143"/>
      <c r="D243" s="144"/>
      <c r="E243" s="144"/>
      <c r="F243" s="145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141"/>
      <c r="B244" s="200"/>
      <c r="C244" s="143"/>
      <c r="D244" s="144"/>
      <c r="E244" s="144"/>
      <c r="F244" s="145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141"/>
      <c r="B245" s="200"/>
      <c r="C245" s="143"/>
      <c r="D245" s="144"/>
      <c r="E245" s="144"/>
      <c r="F245" s="145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141"/>
      <c r="B246" s="200"/>
      <c r="C246" s="143"/>
      <c r="D246" s="144"/>
      <c r="E246" s="144"/>
      <c r="F246" s="145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141"/>
      <c r="B247" s="200"/>
      <c r="C247" s="143"/>
      <c r="D247" s="144"/>
      <c r="E247" s="144"/>
      <c r="F247" s="145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141"/>
      <c r="B248" s="200"/>
      <c r="C248" s="143"/>
      <c r="D248" s="144"/>
      <c r="E248" s="144"/>
      <c r="F248" s="145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141"/>
      <c r="B249" s="200"/>
      <c r="C249" s="143"/>
      <c r="D249" s="144"/>
      <c r="E249" s="144"/>
      <c r="F249" s="145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141"/>
      <c r="B250" s="200"/>
      <c r="C250" s="143"/>
      <c r="D250" s="144"/>
      <c r="E250" s="144"/>
      <c r="F250" s="145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1.25" customHeight="1">
      <c r="A251" s="141"/>
      <c r="B251" s="200"/>
      <c r="C251" s="143"/>
      <c r="D251" s="144"/>
      <c r="E251" s="144"/>
      <c r="F251" s="145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1.25" customHeight="1">
      <c r="A252" s="141"/>
      <c r="B252" s="200"/>
      <c r="C252" s="143"/>
      <c r="D252" s="144"/>
      <c r="E252" s="144"/>
      <c r="F252" s="145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B1:F1"/>
    <mergeCell ref="A2:F2"/>
    <mergeCell ref="A5:D5"/>
  </mergeCells>
  <pageMargins left="0.7" right="0.7" top="0.75" bottom="0.75" header="0" footer="0"/>
  <pageSetup orientation="landscape" r:id="rId1"/>
  <headerFooter>
    <oddHeader>&amp;LLesy hl. m. Prahy - "Stavební úpravy záchranné stanice v Jinonicích" (karanténa)</oddHeader>
    <oddFooter>&amp;CStránka &amp;P z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topLeftCell="C1" workbookViewId="0">
      <pane ySplit="3" topLeftCell="A39" activePane="bottomLeft" state="frozen"/>
      <selection pane="bottomLeft" activeCell="F48" sqref="F48:G48"/>
    </sheetView>
  </sheetViews>
  <sheetFormatPr defaultColWidth="14.42578125" defaultRowHeight="15" customHeight="1"/>
  <cols>
    <col min="1" max="1" width="5.42578125" hidden="1" customWidth="1"/>
    <col min="2" max="2" width="4.7109375" hidden="1" customWidth="1"/>
    <col min="3" max="3" width="8.28515625" customWidth="1"/>
    <col min="4" max="4" width="60.85546875" customWidth="1"/>
    <col min="5" max="5" width="4.5703125" customWidth="1"/>
    <col min="6" max="6" width="7.28515625" customWidth="1"/>
    <col min="7" max="7" width="17" customWidth="1"/>
    <col min="8" max="8" width="18.7109375" customWidth="1"/>
    <col min="9" max="10" width="9.140625" customWidth="1"/>
    <col min="11" max="26" width="8" customWidth="1"/>
  </cols>
  <sheetData>
    <row r="1" spans="1:26" ht="15" customHeight="1">
      <c r="A1" s="209"/>
      <c r="B1" s="209"/>
      <c r="C1" s="378" t="s">
        <v>550</v>
      </c>
      <c r="D1" s="351"/>
      <c r="E1" s="351"/>
      <c r="F1" s="351"/>
      <c r="G1" s="351"/>
      <c r="H1" s="352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ht="15" customHeight="1">
      <c r="A2" s="209"/>
      <c r="B2" s="209"/>
      <c r="C2" s="380" t="s">
        <v>459</v>
      </c>
      <c r="D2" s="355"/>
      <c r="E2" s="355"/>
      <c r="F2" s="355"/>
      <c r="G2" s="355"/>
      <c r="H2" s="356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6" ht="13.5" customHeight="1">
      <c r="A3" s="211" t="s">
        <v>551</v>
      </c>
      <c r="B3" s="212" t="s">
        <v>552</v>
      </c>
      <c r="C3" s="213" t="s">
        <v>553</v>
      </c>
      <c r="D3" s="214" t="s">
        <v>554</v>
      </c>
      <c r="E3" s="214" t="s">
        <v>14</v>
      </c>
      <c r="F3" s="215" t="s">
        <v>555</v>
      </c>
      <c r="G3" s="216" t="s">
        <v>556</v>
      </c>
      <c r="H3" s="217" t="s">
        <v>557</v>
      </c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ht="12.75" customHeight="1">
      <c r="A4" s="209"/>
      <c r="B4" s="209"/>
      <c r="C4" s="218"/>
      <c r="D4" s="219" t="s">
        <v>558</v>
      </c>
      <c r="E4" s="220"/>
      <c r="F4" s="221"/>
      <c r="G4" s="124"/>
      <c r="H4" s="222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spans="1:26" ht="78.75" customHeight="1">
      <c r="A5" s="209"/>
      <c r="B5" s="209"/>
      <c r="C5" s="223">
        <v>1</v>
      </c>
      <c r="D5" s="224" t="s">
        <v>559</v>
      </c>
      <c r="E5" s="220" t="s">
        <v>61</v>
      </c>
      <c r="F5" s="221">
        <v>1</v>
      </c>
      <c r="G5" s="303">
        <v>0</v>
      </c>
      <c r="H5" s="222">
        <f>F5*G5</f>
        <v>0</v>
      </c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</row>
    <row r="6" spans="1:26" ht="12.75" customHeight="1">
      <c r="A6" s="209"/>
      <c r="B6" s="209"/>
      <c r="C6" s="223"/>
      <c r="D6" s="224"/>
      <c r="E6" s="220"/>
      <c r="F6" s="221"/>
      <c r="G6" s="303"/>
      <c r="H6" s="222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ht="12.75" customHeight="1">
      <c r="A7" s="209"/>
      <c r="B7" s="209"/>
      <c r="C7" s="223"/>
      <c r="D7" s="219" t="s">
        <v>560</v>
      </c>
      <c r="E7" s="220"/>
      <c r="F7" s="221"/>
      <c r="G7" s="303"/>
      <c r="H7" s="222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spans="1:26" ht="26.25" customHeight="1">
      <c r="A8" s="209"/>
      <c r="B8" s="209"/>
      <c r="C8" s="223">
        <f>C5+1</f>
        <v>2</v>
      </c>
      <c r="D8" s="224" t="s">
        <v>561</v>
      </c>
      <c r="E8" s="220" t="s">
        <v>61</v>
      </c>
      <c r="F8" s="221">
        <v>6</v>
      </c>
      <c r="G8" s="303">
        <v>0</v>
      </c>
      <c r="H8" s="222">
        <f t="shared" ref="H8:H10" si="0">F8*G8</f>
        <v>0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ht="26.25" customHeight="1">
      <c r="A9" s="209"/>
      <c r="B9" s="209"/>
      <c r="C9" s="223">
        <f t="shared" ref="C9:C10" si="1">C8+1</f>
        <v>3</v>
      </c>
      <c r="D9" s="224" t="s">
        <v>562</v>
      </c>
      <c r="E9" s="220" t="s">
        <v>61</v>
      </c>
      <c r="F9" s="221">
        <v>1</v>
      </c>
      <c r="G9" s="310">
        <v>0</v>
      </c>
      <c r="H9" s="222">
        <f t="shared" si="0"/>
        <v>0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</row>
    <row r="10" spans="1:26" ht="26.25" customHeight="1">
      <c r="A10" s="209"/>
      <c r="B10" s="209"/>
      <c r="C10" s="223">
        <f t="shared" si="1"/>
        <v>4</v>
      </c>
      <c r="D10" s="224" t="s">
        <v>563</v>
      </c>
      <c r="E10" s="220" t="s">
        <v>61</v>
      </c>
      <c r="F10" s="221">
        <v>2</v>
      </c>
      <c r="G10" s="303">
        <v>0</v>
      </c>
      <c r="H10" s="222">
        <f t="shared" si="0"/>
        <v>0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ht="12.75" customHeight="1">
      <c r="A11" s="209"/>
      <c r="B11" s="209"/>
      <c r="C11" s="223"/>
      <c r="D11" s="224"/>
      <c r="E11" s="220"/>
      <c r="F11" s="221"/>
      <c r="G11" s="303"/>
      <c r="H11" s="222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ht="12.75" customHeight="1">
      <c r="A12" s="209"/>
      <c r="B12" s="209"/>
      <c r="C12" s="223"/>
      <c r="D12" s="219" t="s">
        <v>564</v>
      </c>
      <c r="E12" s="225"/>
      <c r="F12" s="221"/>
      <c r="G12" s="311"/>
      <c r="H12" s="226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ht="12.75" customHeight="1">
      <c r="A13" s="209"/>
      <c r="B13" s="209"/>
      <c r="C13" s="223">
        <f>C10+1</f>
        <v>5</v>
      </c>
      <c r="D13" s="224" t="s">
        <v>565</v>
      </c>
      <c r="E13" s="220" t="s">
        <v>61</v>
      </c>
      <c r="F13" s="221">
        <v>1</v>
      </c>
      <c r="G13" s="303">
        <v>0</v>
      </c>
      <c r="H13" s="222">
        <f t="shared" ref="H13:H35" si="2">F13*G13</f>
        <v>0</v>
      </c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ht="26.25" customHeight="1">
      <c r="A14" s="209"/>
      <c r="B14" s="209"/>
      <c r="C14" s="223">
        <f t="shared" ref="C14:C35" si="3">C13+1</f>
        <v>6</v>
      </c>
      <c r="D14" s="224" t="s">
        <v>566</v>
      </c>
      <c r="E14" s="220" t="s">
        <v>61</v>
      </c>
      <c r="F14" s="221">
        <v>17</v>
      </c>
      <c r="G14" s="303">
        <v>0</v>
      </c>
      <c r="H14" s="222">
        <f t="shared" si="2"/>
        <v>0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ht="12.75" customHeight="1">
      <c r="A15" s="209"/>
      <c r="B15" s="209"/>
      <c r="C15" s="223">
        <f t="shared" si="3"/>
        <v>7</v>
      </c>
      <c r="D15" s="224" t="s">
        <v>567</v>
      </c>
      <c r="E15" s="220" t="s">
        <v>61</v>
      </c>
      <c r="F15" s="221">
        <v>4</v>
      </c>
      <c r="G15" s="303">
        <v>0</v>
      </c>
      <c r="H15" s="222">
        <f t="shared" si="2"/>
        <v>0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ht="12.75" customHeight="1">
      <c r="A16" s="209"/>
      <c r="B16" s="209"/>
      <c r="C16" s="223">
        <f t="shared" si="3"/>
        <v>8</v>
      </c>
      <c r="D16" s="224" t="s">
        <v>568</v>
      </c>
      <c r="E16" s="220" t="s">
        <v>61</v>
      </c>
      <c r="F16" s="221">
        <v>2</v>
      </c>
      <c r="G16" s="303">
        <v>0</v>
      </c>
      <c r="H16" s="222">
        <f t="shared" si="2"/>
        <v>0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12.75" customHeight="1">
      <c r="A17" s="209"/>
      <c r="B17" s="209"/>
      <c r="C17" s="223">
        <f t="shared" si="3"/>
        <v>9</v>
      </c>
      <c r="D17" s="224" t="s">
        <v>569</v>
      </c>
      <c r="E17" s="220" t="s">
        <v>61</v>
      </c>
      <c r="F17" s="221">
        <v>4</v>
      </c>
      <c r="G17" s="303">
        <v>0</v>
      </c>
      <c r="H17" s="222">
        <f t="shared" si="2"/>
        <v>0</v>
      </c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ht="12.75" customHeight="1">
      <c r="A18" s="209"/>
      <c r="B18" s="209"/>
      <c r="C18" s="223">
        <f t="shared" si="3"/>
        <v>10</v>
      </c>
      <c r="D18" s="224" t="s">
        <v>570</v>
      </c>
      <c r="E18" s="220" t="s">
        <v>61</v>
      </c>
      <c r="F18" s="221">
        <v>1</v>
      </c>
      <c r="G18" s="303">
        <v>0</v>
      </c>
      <c r="H18" s="222">
        <f t="shared" si="2"/>
        <v>0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</row>
    <row r="19" spans="1:26" ht="12.75" customHeight="1">
      <c r="A19" s="209"/>
      <c r="B19" s="209"/>
      <c r="C19" s="223">
        <f t="shared" si="3"/>
        <v>11</v>
      </c>
      <c r="D19" s="224" t="s">
        <v>571</v>
      </c>
      <c r="E19" s="220" t="s">
        <v>61</v>
      </c>
      <c r="F19" s="221">
        <v>4</v>
      </c>
      <c r="G19" s="303">
        <v>0</v>
      </c>
      <c r="H19" s="222">
        <f t="shared" si="2"/>
        <v>0</v>
      </c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ht="12.75" customHeight="1">
      <c r="A20" s="209"/>
      <c r="B20" s="209"/>
      <c r="C20" s="223">
        <f t="shared" si="3"/>
        <v>12</v>
      </c>
      <c r="D20" s="224" t="s">
        <v>572</v>
      </c>
      <c r="E20" s="220" t="s">
        <v>61</v>
      </c>
      <c r="F20" s="221">
        <v>4</v>
      </c>
      <c r="G20" s="303">
        <v>0</v>
      </c>
      <c r="H20" s="222">
        <f t="shared" si="2"/>
        <v>0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spans="1:26" ht="12.75" customHeight="1">
      <c r="A21" s="209"/>
      <c r="B21" s="209"/>
      <c r="C21" s="223">
        <f t="shared" si="3"/>
        <v>13</v>
      </c>
      <c r="D21" s="224" t="s">
        <v>573</v>
      </c>
      <c r="E21" s="220" t="s">
        <v>61</v>
      </c>
      <c r="F21" s="221">
        <v>26</v>
      </c>
      <c r="G21" s="303">
        <v>0</v>
      </c>
      <c r="H21" s="222">
        <f t="shared" si="2"/>
        <v>0</v>
      </c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6" ht="12.75" customHeight="1">
      <c r="A22" s="209"/>
      <c r="B22" s="209"/>
      <c r="C22" s="223">
        <f t="shared" si="3"/>
        <v>14</v>
      </c>
      <c r="D22" s="224" t="s">
        <v>574</v>
      </c>
      <c r="E22" s="220" t="s">
        <v>61</v>
      </c>
      <c r="F22" s="221">
        <v>12</v>
      </c>
      <c r="G22" s="303">
        <v>0</v>
      </c>
      <c r="H22" s="222">
        <f t="shared" si="2"/>
        <v>0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6" ht="12.75" customHeight="1">
      <c r="A23" s="209"/>
      <c r="B23" s="209"/>
      <c r="C23" s="223">
        <f t="shared" si="3"/>
        <v>15</v>
      </c>
      <c r="D23" s="224" t="s">
        <v>575</v>
      </c>
      <c r="E23" s="220" t="s">
        <v>61</v>
      </c>
      <c r="F23" s="221">
        <v>2</v>
      </c>
      <c r="G23" s="303">
        <v>0</v>
      </c>
      <c r="H23" s="222">
        <f t="shared" si="2"/>
        <v>0</v>
      </c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</row>
    <row r="24" spans="1:26" ht="26.25" customHeight="1">
      <c r="A24" s="209"/>
      <c r="B24" s="209"/>
      <c r="C24" s="223">
        <f t="shared" si="3"/>
        <v>16</v>
      </c>
      <c r="D24" s="224" t="s">
        <v>576</v>
      </c>
      <c r="E24" s="220" t="s">
        <v>61</v>
      </c>
      <c r="F24" s="221">
        <v>3</v>
      </c>
      <c r="G24" s="303">
        <v>0</v>
      </c>
      <c r="H24" s="222">
        <f t="shared" si="2"/>
        <v>0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26" ht="12.75" customHeight="1">
      <c r="A25" s="209"/>
      <c r="B25" s="209"/>
      <c r="C25" s="223">
        <f t="shared" si="3"/>
        <v>17</v>
      </c>
      <c r="D25" s="224" t="s">
        <v>577</v>
      </c>
      <c r="E25" s="220" t="s">
        <v>95</v>
      </c>
      <c r="F25" s="221">
        <v>80</v>
      </c>
      <c r="G25" s="303">
        <v>0</v>
      </c>
      <c r="H25" s="222">
        <f t="shared" si="2"/>
        <v>0</v>
      </c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26" ht="12.75" customHeight="1">
      <c r="A26" s="209"/>
      <c r="B26" s="209"/>
      <c r="C26" s="223">
        <f t="shared" si="3"/>
        <v>18</v>
      </c>
      <c r="D26" s="224" t="s">
        <v>578</v>
      </c>
      <c r="E26" s="220" t="s">
        <v>95</v>
      </c>
      <c r="F26" s="221">
        <v>60</v>
      </c>
      <c r="G26" s="303">
        <v>0</v>
      </c>
      <c r="H26" s="222">
        <f t="shared" si="2"/>
        <v>0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ht="12.75" customHeight="1">
      <c r="A27" s="209"/>
      <c r="B27" s="209"/>
      <c r="C27" s="223">
        <f t="shared" si="3"/>
        <v>19</v>
      </c>
      <c r="D27" s="224" t="s">
        <v>579</v>
      </c>
      <c r="E27" s="220" t="s">
        <v>95</v>
      </c>
      <c r="F27" s="221">
        <v>40</v>
      </c>
      <c r="G27" s="303">
        <v>0</v>
      </c>
      <c r="H27" s="222">
        <f t="shared" si="2"/>
        <v>0</v>
      </c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ht="12.75" customHeight="1">
      <c r="A28" s="209"/>
      <c r="B28" s="209"/>
      <c r="C28" s="223">
        <f t="shared" si="3"/>
        <v>20</v>
      </c>
      <c r="D28" s="224" t="s">
        <v>580</v>
      </c>
      <c r="E28" s="220" t="s">
        <v>95</v>
      </c>
      <c r="F28" s="221">
        <v>30</v>
      </c>
      <c r="G28" s="303">
        <v>0</v>
      </c>
      <c r="H28" s="222">
        <f t="shared" si="2"/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ht="15" customHeight="1">
      <c r="A29" s="209"/>
      <c r="B29" s="209"/>
      <c r="C29" s="223">
        <f t="shared" si="3"/>
        <v>21</v>
      </c>
      <c r="D29" s="224" t="s">
        <v>581</v>
      </c>
      <c r="E29" s="220" t="s">
        <v>95</v>
      </c>
      <c r="F29" s="221">
        <v>70</v>
      </c>
      <c r="G29" s="303">
        <v>0</v>
      </c>
      <c r="H29" s="222">
        <f t="shared" si="2"/>
        <v>0</v>
      </c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6" ht="12.75" customHeight="1">
      <c r="A30" s="209"/>
      <c r="B30" s="209"/>
      <c r="C30" s="223">
        <f t="shared" si="3"/>
        <v>22</v>
      </c>
      <c r="D30" s="224" t="s">
        <v>582</v>
      </c>
      <c r="E30" s="220" t="s">
        <v>95</v>
      </c>
      <c r="F30" s="221">
        <v>40</v>
      </c>
      <c r="G30" s="303">
        <v>0</v>
      </c>
      <c r="H30" s="222">
        <f t="shared" si="2"/>
        <v>0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6" ht="12.75" customHeight="1">
      <c r="A31" s="209"/>
      <c r="B31" s="209"/>
      <c r="C31" s="223">
        <f t="shared" si="3"/>
        <v>23</v>
      </c>
      <c r="D31" s="224" t="s">
        <v>583</v>
      </c>
      <c r="E31" s="220" t="s">
        <v>95</v>
      </c>
      <c r="F31" s="221">
        <v>15</v>
      </c>
      <c r="G31" s="303">
        <v>0</v>
      </c>
      <c r="H31" s="222">
        <f t="shared" si="2"/>
        <v>0</v>
      </c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6" ht="15" customHeight="1">
      <c r="A32" s="209"/>
      <c r="B32" s="209"/>
      <c r="C32" s="223">
        <f t="shared" si="3"/>
        <v>24</v>
      </c>
      <c r="D32" s="224" t="s">
        <v>584</v>
      </c>
      <c r="E32" s="220" t="s">
        <v>95</v>
      </c>
      <c r="F32" s="221">
        <v>25</v>
      </c>
      <c r="G32" s="303">
        <v>0</v>
      </c>
      <c r="H32" s="222">
        <f t="shared" si="2"/>
        <v>0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  <row r="33" spans="1:26" ht="12.75" customHeight="1">
      <c r="A33" s="209"/>
      <c r="B33" s="209"/>
      <c r="C33" s="223">
        <f t="shared" si="3"/>
        <v>25</v>
      </c>
      <c r="D33" s="224" t="s">
        <v>585</v>
      </c>
      <c r="E33" s="220" t="s">
        <v>95</v>
      </c>
      <c r="F33" s="221">
        <v>20</v>
      </c>
      <c r="G33" s="303">
        <v>0</v>
      </c>
      <c r="H33" s="222">
        <f t="shared" si="2"/>
        <v>0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</row>
    <row r="34" spans="1:26" ht="12.75" customHeight="1">
      <c r="A34" s="209"/>
      <c r="B34" s="209"/>
      <c r="C34" s="223">
        <f t="shared" si="3"/>
        <v>26</v>
      </c>
      <c r="D34" s="224" t="s">
        <v>586</v>
      </c>
      <c r="E34" s="220" t="s">
        <v>61</v>
      </c>
      <c r="F34" s="221">
        <v>1</v>
      </c>
      <c r="G34" s="303">
        <v>0</v>
      </c>
      <c r="H34" s="222">
        <f t="shared" si="2"/>
        <v>0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</row>
    <row r="35" spans="1:26" ht="12.75" customHeight="1">
      <c r="A35" s="209"/>
      <c r="B35" s="209"/>
      <c r="C35" s="223">
        <f t="shared" si="3"/>
        <v>27</v>
      </c>
      <c r="D35" s="224" t="s">
        <v>587</v>
      </c>
      <c r="E35" s="220" t="s">
        <v>83</v>
      </c>
      <c r="F35" s="221">
        <v>1</v>
      </c>
      <c r="G35" s="303">
        <v>0</v>
      </c>
      <c r="H35" s="222">
        <f t="shared" si="2"/>
        <v>0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ht="39" customHeight="1">
      <c r="A36" s="209"/>
      <c r="B36" s="209"/>
      <c r="C36" s="223"/>
      <c r="D36" s="224" t="s">
        <v>588</v>
      </c>
      <c r="E36" s="220"/>
      <c r="F36" s="221"/>
      <c r="G36" s="303"/>
      <c r="H36" s="222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ht="12.75" customHeight="1">
      <c r="A37" s="209"/>
      <c r="B37" s="209"/>
      <c r="C37" s="223"/>
      <c r="D37" s="224"/>
      <c r="E37" s="220"/>
      <c r="F37" s="221"/>
      <c r="G37" s="303"/>
      <c r="H37" s="222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ht="12.75" customHeight="1">
      <c r="A38" s="209"/>
      <c r="B38" s="209"/>
      <c r="C38" s="223"/>
      <c r="D38" s="219" t="s">
        <v>589</v>
      </c>
      <c r="E38" s="220"/>
      <c r="F38" s="221"/>
      <c r="G38" s="303"/>
      <c r="H38" s="222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ht="12.75" customHeight="1">
      <c r="A39" s="209"/>
      <c r="B39" s="209"/>
      <c r="C39" s="223">
        <f>C35+1</f>
        <v>28</v>
      </c>
      <c r="D39" s="224" t="s">
        <v>590</v>
      </c>
      <c r="E39" s="220" t="s">
        <v>95</v>
      </c>
      <c r="F39" s="221">
        <v>40</v>
      </c>
      <c r="G39" s="303">
        <v>0</v>
      </c>
      <c r="H39" s="222">
        <f t="shared" ref="H39:H52" si="4">F39*G39</f>
        <v>0</v>
      </c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ht="12.75" customHeight="1">
      <c r="A40" s="209"/>
      <c r="B40" s="209"/>
      <c r="C40" s="223">
        <f t="shared" ref="C40:C52" si="5">C39+1</f>
        <v>29</v>
      </c>
      <c r="D40" s="224" t="s">
        <v>591</v>
      </c>
      <c r="E40" s="220" t="s">
        <v>95</v>
      </c>
      <c r="F40" s="221">
        <v>35</v>
      </c>
      <c r="G40" s="303">
        <v>0</v>
      </c>
      <c r="H40" s="222">
        <f t="shared" si="4"/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ht="12.75" customHeight="1">
      <c r="A41" s="209"/>
      <c r="B41" s="209"/>
      <c r="C41" s="223">
        <f t="shared" si="5"/>
        <v>30</v>
      </c>
      <c r="D41" s="224" t="s">
        <v>592</v>
      </c>
      <c r="E41" s="220" t="s">
        <v>95</v>
      </c>
      <c r="F41" s="221">
        <v>12</v>
      </c>
      <c r="G41" s="303">
        <v>0</v>
      </c>
      <c r="H41" s="222">
        <f t="shared" si="4"/>
        <v>0</v>
      </c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ht="12.75" customHeight="1">
      <c r="A42" s="209"/>
      <c r="B42" s="209"/>
      <c r="C42" s="223">
        <f t="shared" si="5"/>
        <v>31</v>
      </c>
      <c r="D42" s="224" t="s">
        <v>593</v>
      </c>
      <c r="E42" s="220" t="s">
        <v>61</v>
      </c>
      <c r="F42" s="221">
        <v>30</v>
      </c>
      <c r="G42" s="303">
        <v>0</v>
      </c>
      <c r="H42" s="222">
        <f t="shared" si="4"/>
        <v>0</v>
      </c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ht="12.75" customHeight="1">
      <c r="A43" s="209"/>
      <c r="B43" s="209"/>
      <c r="C43" s="223">
        <f t="shared" si="5"/>
        <v>32</v>
      </c>
      <c r="D43" s="224" t="s">
        <v>594</v>
      </c>
      <c r="E43" s="220" t="s">
        <v>61</v>
      </c>
      <c r="F43" s="221">
        <v>2</v>
      </c>
      <c r="G43" s="303">
        <v>0</v>
      </c>
      <c r="H43" s="222">
        <f t="shared" si="4"/>
        <v>0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1:26" ht="26.25" customHeight="1">
      <c r="A44" s="209"/>
      <c r="B44" s="209"/>
      <c r="C44" s="223">
        <f t="shared" si="5"/>
        <v>33</v>
      </c>
      <c r="D44" s="224" t="s">
        <v>595</v>
      </c>
      <c r="E44" s="220" t="s">
        <v>61</v>
      </c>
      <c r="F44" s="221">
        <v>10</v>
      </c>
      <c r="G44" s="303">
        <v>0</v>
      </c>
      <c r="H44" s="222">
        <f t="shared" si="4"/>
        <v>0</v>
      </c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26" ht="26.25" customHeight="1">
      <c r="A45" s="209"/>
      <c r="B45" s="209"/>
      <c r="C45" s="223">
        <f t="shared" si="5"/>
        <v>34</v>
      </c>
      <c r="D45" s="224" t="s">
        <v>597</v>
      </c>
      <c r="E45" s="220" t="s">
        <v>61</v>
      </c>
      <c r="F45" s="221">
        <v>2</v>
      </c>
      <c r="G45" s="303">
        <v>0</v>
      </c>
      <c r="H45" s="222">
        <f t="shared" si="4"/>
        <v>0</v>
      </c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</row>
    <row r="46" spans="1:26" ht="12.75" customHeight="1">
      <c r="A46" s="209"/>
      <c r="B46" s="209"/>
      <c r="C46" s="223">
        <f t="shared" si="5"/>
        <v>35</v>
      </c>
      <c r="D46" s="224" t="s">
        <v>600</v>
      </c>
      <c r="E46" s="220" t="s">
        <v>61</v>
      </c>
      <c r="F46" s="221">
        <v>2</v>
      </c>
      <c r="G46" s="303">
        <v>0</v>
      </c>
      <c r="H46" s="222">
        <f t="shared" si="4"/>
        <v>0</v>
      </c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ht="26.25" customHeight="1">
      <c r="A47" s="209"/>
      <c r="B47" s="209"/>
      <c r="C47" s="223">
        <f t="shared" si="5"/>
        <v>36</v>
      </c>
      <c r="D47" s="224" t="s">
        <v>606</v>
      </c>
      <c r="E47" s="220" t="s">
        <v>61</v>
      </c>
      <c r="F47" s="221">
        <v>2</v>
      </c>
      <c r="G47" s="303">
        <v>0</v>
      </c>
      <c r="H47" s="222">
        <f t="shared" si="4"/>
        <v>0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ht="39" customHeight="1">
      <c r="A48" s="209"/>
      <c r="B48" s="209"/>
      <c r="C48" s="223">
        <f t="shared" si="5"/>
        <v>37</v>
      </c>
      <c r="D48" s="224" t="s">
        <v>607</v>
      </c>
      <c r="E48" s="220" t="s">
        <v>61</v>
      </c>
      <c r="F48" s="221">
        <v>6</v>
      </c>
      <c r="G48" s="303">
        <v>0</v>
      </c>
      <c r="H48" s="222">
        <f t="shared" si="4"/>
        <v>0</v>
      </c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ht="12.75" customHeight="1">
      <c r="A49" s="209"/>
      <c r="B49" s="209"/>
      <c r="C49" s="223">
        <f t="shared" si="5"/>
        <v>38</v>
      </c>
      <c r="D49" s="224" t="s">
        <v>608</v>
      </c>
      <c r="E49" s="220" t="s">
        <v>61</v>
      </c>
      <c r="F49" s="221">
        <v>2</v>
      </c>
      <c r="G49" s="303">
        <v>0</v>
      </c>
      <c r="H49" s="222">
        <f t="shared" si="4"/>
        <v>0</v>
      </c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ht="12.75" customHeight="1">
      <c r="A50" s="209"/>
      <c r="B50" s="209"/>
      <c r="C50" s="223">
        <f t="shared" si="5"/>
        <v>39</v>
      </c>
      <c r="D50" s="224" t="s">
        <v>610</v>
      </c>
      <c r="E50" s="220" t="s">
        <v>61</v>
      </c>
      <c r="F50" s="221">
        <v>6</v>
      </c>
      <c r="G50" s="303">
        <v>0</v>
      </c>
      <c r="H50" s="222">
        <f t="shared" si="4"/>
        <v>0</v>
      </c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</row>
    <row r="51" spans="1:26" ht="12.75" customHeight="1">
      <c r="A51" s="209"/>
      <c r="B51" s="209"/>
      <c r="C51" s="223">
        <f t="shared" si="5"/>
        <v>40</v>
      </c>
      <c r="D51" s="224" t="s">
        <v>611</v>
      </c>
      <c r="E51" s="220" t="s">
        <v>83</v>
      </c>
      <c r="F51" s="221">
        <v>1</v>
      </c>
      <c r="G51" s="303">
        <v>0</v>
      </c>
      <c r="H51" s="222">
        <f t="shared" si="4"/>
        <v>0</v>
      </c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ht="12.75" customHeight="1">
      <c r="A52" s="209"/>
      <c r="B52" s="209"/>
      <c r="C52" s="223">
        <f t="shared" si="5"/>
        <v>41</v>
      </c>
      <c r="D52" s="224" t="s">
        <v>613</v>
      </c>
      <c r="E52" s="220" t="s">
        <v>61</v>
      </c>
      <c r="F52" s="221">
        <v>1</v>
      </c>
      <c r="G52" s="303">
        <v>0</v>
      </c>
      <c r="H52" s="222">
        <f t="shared" si="4"/>
        <v>0</v>
      </c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26" ht="12.75" customHeight="1">
      <c r="A53" s="209"/>
      <c r="B53" s="209"/>
      <c r="C53" s="223"/>
      <c r="D53" s="224"/>
      <c r="E53" s="220"/>
      <c r="F53" s="221"/>
      <c r="G53" s="303"/>
      <c r="H53" s="222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</row>
    <row r="54" spans="1:26" ht="12.75" customHeight="1">
      <c r="A54" s="209"/>
      <c r="B54" s="209"/>
      <c r="C54" s="223"/>
      <c r="D54" s="219" t="s">
        <v>615</v>
      </c>
      <c r="E54" s="220"/>
      <c r="F54" s="221"/>
      <c r="G54" s="303"/>
      <c r="H54" s="222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ht="12.75" customHeight="1">
      <c r="A55" s="209"/>
      <c r="B55" s="209"/>
      <c r="C55" s="223">
        <f>C52+1</f>
        <v>42</v>
      </c>
      <c r="D55" s="224" t="s">
        <v>616</v>
      </c>
      <c r="E55" s="220" t="s">
        <v>61</v>
      </c>
      <c r="F55" s="221">
        <v>1</v>
      </c>
      <c r="G55" s="303">
        <v>0</v>
      </c>
      <c r="H55" s="222">
        <f t="shared" ref="H55:H74" si="6">F55*G55</f>
        <v>0</v>
      </c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ht="26.25" customHeight="1">
      <c r="A56" s="209"/>
      <c r="B56" s="209"/>
      <c r="C56" s="223">
        <f t="shared" ref="C56:C74" si="7">C55+1</f>
        <v>43</v>
      </c>
      <c r="D56" s="224" t="s">
        <v>618</v>
      </c>
      <c r="E56" s="220" t="s">
        <v>61</v>
      </c>
      <c r="F56" s="221">
        <v>1</v>
      </c>
      <c r="G56" s="303">
        <v>0</v>
      </c>
      <c r="H56" s="222">
        <f t="shared" si="6"/>
        <v>0</v>
      </c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ht="12.75" customHeight="1">
      <c r="A57" s="209"/>
      <c r="B57" s="209"/>
      <c r="C57" s="223">
        <f t="shared" si="7"/>
        <v>44</v>
      </c>
      <c r="D57" s="224" t="s">
        <v>621</v>
      </c>
      <c r="E57" s="220" t="s">
        <v>61</v>
      </c>
      <c r="F57" s="221">
        <v>2</v>
      </c>
      <c r="G57" s="303">
        <v>0</v>
      </c>
      <c r="H57" s="222">
        <f t="shared" si="6"/>
        <v>0</v>
      </c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ht="12.75" customHeight="1">
      <c r="A58" s="209"/>
      <c r="B58" s="209"/>
      <c r="C58" s="223">
        <f t="shared" si="7"/>
        <v>45</v>
      </c>
      <c r="D58" s="224" t="s">
        <v>622</v>
      </c>
      <c r="E58" s="220" t="s">
        <v>61</v>
      </c>
      <c r="F58" s="221">
        <v>1</v>
      </c>
      <c r="G58" s="303">
        <v>0</v>
      </c>
      <c r="H58" s="222">
        <f t="shared" si="6"/>
        <v>0</v>
      </c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ht="26.25" customHeight="1">
      <c r="A59" s="209"/>
      <c r="B59" s="209"/>
      <c r="C59" s="223">
        <f t="shared" si="7"/>
        <v>46</v>
      </c>
      <c r="D59" s="224" t="s">
        <v>625</v>
      </c>
      <c r="E59" s="220" t="s">
        <v>61</v>
      </c>
      <c r="F59" s="221">
        <v>1</v>
      </c>
      <c r="G59" s="303">
        <v>0</v>
      </c>
      <c r="H59" s="222">
        <f t="shared" si="6"/>
        <v>0</v>
      </c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</row>
    <row r="60" spans="1:26" ht="12.75" customHeight="1">
      <c r="A60" s="209"/>
      <c r="B60" s="209"/>
      <c r="C60" s="223">
        <f t="shared" si="7"/>
        <v>47</v>
      </c>
      <c r="D60" s="224" t="s">
        <v>627</v>
      </c>
      <c r="E60" s="220" t="s">
        <v>61</v>
      </c>
      <c r="F60" s="221">
        <v>6</v>
      </c>
      <c r="G60" s="303">
        <v>0</v>
      </c>
      <c r="H60" s="222">
        <f t="shared" si="6"/>
        <v>0</v>
      </c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ht="26.25" customHeight="1">
      <c r="A61" s="209"/>
      <c r="B61" s="209"/>
      <c r="C61" s="223">
        <f t="shared" si="7"/>
        <v>48</v>
      </c>
      <c r="D61" s="224" t="s">
        <v>630</v>
      </c>
      <c r="E61" s="220" t="s">
        <v>83</v>
      </c>
      <c r="F61" s="221">
        <v>2</v>
      </c>
      <c r="G61" s="303">
        <v>0</v>
      </c>
      <c r="H61" s="222">
        <f t="shared" si="6"/>
        <v>0</v>
      </c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ht="26.25" customHeight="1">
      <c r="A62" s="209"/>
      <c r="B62" s="209"/>
      <c r="C62" s="223">
        <f t="shared" si="7"/>
        <v>49</v>
      </c>
      <c r="D62" s="224" t="s">
        <v>633</v>
      </c>
      <c r="E62" s="220" t="s">
        <v>61</v>
      </c>
      <c r="F62" s="221">
        <v>2</v>
      </c>
      <c r="G62" s="303">
        <v>0</v>
      </c>
      <c r="H62" s="222">
        <f t="shared" si="6"/>
        <v>0</v>
      </c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</row>
    <row r="63" spans="1:26" ht="12.75" customHeight="1">
      <c r="A63" s="209"/>
      <c r="B63" s="209"/>
      <c r="C63" s="223">
        <f t="shared" si="7"/>
        <v>50</v>
      </c>
      <c r="D63" s="224" t="s">
        <v>634</v>
      </c>
      <c r="E63" s="220" t="s">
        <v>61</v>
      </c>
      <c r="F63" s="221">
        <v>2</v>
      </c>
      <c r="G63" s="303">
        <v>0</v>
      </c>
      <c r="H63" s="222">
        <f t="shared" si="6"/>
        <v>0</v>
      </c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26" ht="26.25" customHeight="1">
      <c r="A64" s="209"/>
      <c r="B64" s="209"/>
      <c r="C64" s="223">
        <f t="shared" si="7"/>
        <v>51</v>
      </c>
      <c r="D64" s="224" t="s">
        <v>635</v>
      </c>
      <c r="E64" s="220" t="s">
        <v>61</v>
      </c>
      <c r="F64" s="221">
        <v>2</v>
      </c>
      <c r="G64" s="303">
        <v>0</v>
      </c>
      <c r="H64" s="222">
        <f t="shared" si="6"/>
        <v>0</v>
      </c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26" ht="12.75" customHeight="1">
      <c r="A65" s="209"/>
      <c r="B65" s="209"/>
      <c r="C65" s="223">
        <f t="shared" si="7"/>
        <v>52</v>
      </c>
      <c r="D65" s="224" t="s">
        <v>636</v>
      </c>
      <c r="E65" s="220" t="s">
        <v>61</v>
      </c>
      <c r="F65" s="221">
        <v>1</v>
      </c>
      <c r="G65" s="303">
        <v>0</v>
      </c>
      <c r="H65" s="222">
        <f t="shared" si="6"/>
        <v>0</v>
      </c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</row>
    <row r="66" spans="1:26" ht="12.75" customHeight="1">
      <c r="A66" s="209"/>
      <c r="B66" s="209"/>
      <c r="C66" s="223">
        <f t="shared" si="7"/>
        <v>53</v>
      </c>
      <c r="D66" s="224" t="s">
        <v>638</v>
      </c>
      <c r="E66" s="220" t="s">
        <v>61</v>
      </c>
      <c r="F66" s="221">
        <v>1</v>
      </c>
      <c r="G66" s="303">
        <v>0</v>
      </c>
      <c r="H66" s="222">
        <f t="shared" si="6"/>
        <v>0</v>
      </c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</row>
    <row r="67" spans="1:26" ht="12.75" customHeight="1">
      <c r="A67" s="209"/>
      <c r="B67" s="209"/>
      <c r="C67" s="223">
        <f t="shared" si="7"/>
        <v>54</v>
      </c>
      <c r="D67" s="224" t="s">
        <v>639</v>
      </c>
      <c r="E67" s="220" t="s">
        <v>61</v>
      </c>
      <c r="F67" s="221">
        <v>1</v>
      </c>
      <c r="G67" s="303">
        <v>0</v>
      </c>
      <c r="H67" s="222">
        <f t="shared" si="6"/>
        <v>0</v>
      </c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</row>
    <row r="68" spans="1:26" ht="12.75" customHeight="1">
      <c r="A68" s="209"/>
      <c r="B68" s="209"/>
      <c r="C68" s="223">
        <f t="shared" si="7"/>
        <v>55</v>
      </c>
      <c r="D68" s="224" t="s">
        <v>642</v>
      </c>
      <c r="E68" s="220" t="s">
        <v>95</v>
      </c>
      <c r="F68" s="221">
        <v>10</v>
      </c>
      <c r="G68" s="303">
        <v>0</v>
      </c>
      <c r="H68" s="222">
        <f t="shared" si="6"/>
        <v>0</v>
      </c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</row>
    <row r="69" spans="1:26" ht="12.75" customHeight="1">
      <c r="A69" s="209"/>
      <c r="B69" s="209"/>
      <c r="C69" s="223">
        <f t="shared" si="7"/>
        <v>56</v>
      </c>
      <c r="D69" s="224" t="s">
        <v>643</v>
      </c>
      <c r="E69" s="220" t="s">
        <v>61</v>
      </c>
      <c r="F69" s="221">
        <v>1</v>
      </c>
      <c r="G69" s="303">
        <v>0</v>
      </c>
      <c r="H69" s="222">
        <f t="shared" si="6"/>
        <v>0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</row>
    <row r="70" spans="1:26" ht="12.75" customHeight="1">
      <c r="A70" s="209"/>
      <c r="B70" s="209"/>
      <c r="C70" s="223">
        <f t="shared" si="7"/>
        <v>57</v>
      </c>
      <c r="D70" s="224" t="s">
        <v>644</v>
      </c>
      <c r="E70" s="220" t="s">
        <v>61</v>
      </c>
      <c r="F70" s="221">
        <v>1</v>
      </c>
      <c r="G70" s="303">
        <v>0</v>
      </c>
      <c r="H70" s="222">
        <f t="shared" si="6"/>
        <v>0</v>
      </c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</row>
    <row r="71" spans="1:26" ht="26.25" customHeight="1">
      <c r="A71" s="209"/>
      <c r="B71" s="209"/>
      <c r="C71" s="223">
        <f t="shared" si="7"/>
        <v>58</v>
      </c>
      <c r="D71" s="224" t="s">
        <v>576</v>
      </c>
      <c r="E71" s="220" t="s">
        <v>61</v>
      </c>
      <c r="F71" s="221">
        <v>2</v>
      </c>
      <c r="G71" s="303">
        <v>0</v>
      </c>
      <c r="H71" s="222">
        <f t="shared" si="6"/>
        <v>0</v>
      </c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</row>
    <row r="72" spans="1:26" ht="12.75" customHeight="1">
      <c r="A72" s="209"/>
      <c r="B72" s="209"/>
      <c r="C72" s="223">
        <f t="shared" si="7"/>
        <v>59</v>
      </c>
      <c r="D72" s="224" t="s">
        <v>646</v>
      </c>
      <c r="E72" s="220" t="s">
        <v>95</v>
      </c>
      <c r="F72" s="221">
        <v>10</v>
      </c>
      <c r="G72" s="303">
        <v>0</v>
      </c>
      <c r="H72" s="222">
        <f t="shared" si="6"/>
        <v>0</v>
      </c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</row>
    <row r="73" spans="1:26" ht="12.75" customHeight="1">
      <c r="A73" s="209"/>
      <c r="B73" s="209"/>
      <c r="C73" s="223">
        <f t="shared" si="7"/>
        <v>60</v>
      </c>
      <c r="D73" s="224" t="s">
        <v>649</v>
      </c>
      <c r="E73" s="220" t="s">
        <v>95</v>
      </c>
      <c r="F73" s="221">
        <v>2</v>
      </c>
      <c r="G73" s="303">
        <v>0</v>
      </c>
      <c r="H73" s="222">
        <f t="shared" si="6"/>
        <v>0</v>
      </c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</row>
    <row r="74" spans="1:26" ht="12.75" customHeight="1">
      <c r="A74" s="209"/>
      <c r="B74" s="209"/>
      <c r="C74" s="223">
        <f t="shared" si="7"/>
        <v>61</v>
      </c>
      <c r="D74" s="224" t="s">
        <v>650</v>
      </c>
      <c r="E74" s="220" t="s">
        <v>61</v>
      </c>
      <c r="F74" s="221">
        <v>1</v>
      </c>
      <c r="G74" s="303">
        <v>0</v>
      </c>
      <c r="H74" s="222">
        <f t="shared" si="6"/>
        <v>0</v>
      </c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</row>
    <row r="75" spans="1:26" ht="12.75" customHeight="1">
      <c r="A75" s="209"/>
      <c r="B75" s="209"/>
      <c r="C75" s="223"/>
      <c r="D75" s="224"/>
      <c r="E75" s="220"/>
      <c r="F75" s="221"/>
      <c r="G75" s="303"/>
      <c r="H75" s="222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spans="1:26" ht="12.75" customHeight="1">
      <c r="A76" s="209"/>
      <c r="B76" s="209"/>
      <c r="C76" s="223"/>
      <c r="D76" s="219" t="s">
        <v>645</v>
      </c>
      <c r="E76" s="220"/>
      <c r="F76" s="221"/>
      <c r="G76" s="303"/>
      <c r="H76" s="222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spans="1:26" ht="12.75" customHeight="1">
      <c r="A77" s="209"/>
      <c r="B77" s="209"/>
      <c r="C77" s="223">
        <f>C74+1</f>
        <v>62</v>
      </c>
      <c r="D77" s="224" t="s">
        <v>655</v>
      </c>
      <c r="E77" s="220" t="s">
        <v>83</v>
      </c>
      <c r="F77" s="221">
        <v>1</v>
      </c>
      <c r="G77" s="303">
        <v>0</v>
      </c>
      <c r="H77" s="222">
        <f t="shared" ref="H77:H85" si="8">F77*G77</f>
        <v>0</v>
      </c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</row>
    <row r="78" spans="1:26" ht="12.75" customHeight="1">
      <c r="A78" s="209"/>
      <c r="B78" s="209"/>
      <c r="C78" s="223">
        <f t="shared" ref="C78:C85" si="9">C77+1</f>
        <v>63</v>
      </c>
      <c r="D78" s="224" t="s">
        <v>657</v>
      </c>
      <c r="E78" s="220" t="s">
        <v>83</v>
      </c>
      <c r="F78" s="221">
        <v>1</v>
      </c>
      <c r="G78" s="303">
        <v>0</v>
      </c>
      <c r="H78" s="222">
        <f t="shared" si="8"/>
        <v>0</v>
      </c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</row>
    <row r="79" spans="1:26" ht="12.75" customHeight="1">
      <c r="A79" s="209"/>
      <c r="B79" s="209"/>
      <c r="C79" s="223">
        <f t="shared" si="9"/>
        <v>64</v>
      </c>
      <c r="D79" s="224" t="s">
        <v>658</v>
      </c>
      <c r="E79" s="220" t="s">
        <v>659</v>
      </c>
      <c r="F79" s="221">
        <v>8</v>
      </c>
      <c r="G79" s="303">
        <v>0</v>
      </c>
      <c r="H79" s="222">
        <f t="shared" si="8"/>
        <v>0</v>
      </c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</row>
    <row r="80" spans="1:26" ht="12.75" customHeight="1">
      <c r="A80" s="209"/>
      <c r="B80" s="209"/>
      <c r="C80" s="223">
        <f t="shared" si="9"/>
        <v>65</v>
      </c>
      <c r="D80" s="224" t="s">
        <v>660</v>
      </c>
      <c r="E80" s="220" t="s">
        <v>83</v>
      </c>
      <c r="F80" s="221">
        <v>1</v>
      </c>
      <c r="G80" s="303">
        <v>0</v>
      </c>
      <c r="H80" s="222">
        <f t="shared" si="8"/>
        <v>0</v>
      </c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</row>
    <row r="81" spans="1:26" ht="12.75" customHeight="1">
      <c r="A81" s="209"/>
      <c r="B81" s="209"/>
      <c r="C81" s="223">
        <f t="shared" si="9"/>
        <v>66</v>
      </c>
      <c r="D81" s="224" t="s">
        <v>455</v>
      </c>
      <c r="E81" s="220" t="s">
        <v>83</v>
      </c>
      <c r="F81" s="221">
        <v>1</v>
      </c>
      <c r="G81" s="303">
        <v>0</v>
      </c>
      <c r="H81" s="222">
        <f t="shared" si="8"/>
        <v>0</v>
      </c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</row>
    <row r="82" spans="1:26" ht="12.75" customHeight="1">
      <c r="A82" s="209"/>
      <c r="B82" s="209"/>
      <c r="C82" s="223">
        <f t="shared" si="9"/>
        <v>67</v>
      </c>
      <c r="D82" s="224" t="s">
        <v>662</v>
      </c>
      <c r="E82" s="220" t="s">
        <v>83</v>
      </c>
      <c r="F82" s="221">
        <v>1</v>
      </c>
      <c r="G82" s="303">
        <v>0</v>
      </c>
      <c r="H82" s="222">
        <f t="shared" si="8"/>
        <v>0</v>
      </c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spans="1:26" ht="12.75" customHeight="1">
      <c r="A83" s="209"/>
      <c r="B83" s="209"/>
      <c r="C83" s="223">
        <f t="shared" si="9"/>
        <v>68</v>
      </c>
      <c r="D83" s="224" t="s">
        <v>663</v>
      </c>
      <c r="E83" s="220" t="s">
        <v>61</v>
      </c>
      <c r="F83" s="221">
        <v>1</v>
      </c>
      <c r="G83" s="303">
        <v>0</v>
      </c>
      <c r="H83" s="222">
        <f t="shared" si="8"/>
        <v>0</v>
      </c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</row>
    <row r="84" spans="1:26" ht="12.75" customHeight="1">
      <c r="A84" s="209"/>
      <c r="B84" s="209"/>
      <c r="C84" s="223">
        <f t="shared" si="9"/>
        <v>69</v>
      </c>
      <c r="D84" s="224" t="s">
        <v>665</v>
      </c>
      <c r="E84" s="220" t="s">
        <v>83</v>
      </c>
      <c r="F84" s="221">
        <v>1</v>
      </c>
      <c r="G84" s="303">
        <v>0</v>
      </c>
      <c r="H84" s="222">
        <f t="shared" si="8"/>
        <v>0</v>
      </c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26" ht="13.5" customHeight="1">
      <c r="A85" s="209"/>
      <c r="B85" s="209"/>
      <c r="C85" s="223">
        <f t="shared" si="9"/>
        <v>70</v>
      </c>
      <c r="D85" s="277" t="s">
        <v>667</v>
      </c>
      <c r="E85" s="279" t="s">
        <v>83</v>
      </c>
      <c r="F85" s="280">
        <v>1</v>
      </c>
      <c r="G85" s="312">
        <v>0</v>
      </c>
      <c r="H85" s="281">
        <f t="shared" si="8"/>
        <v>0</v>
      </c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</row>
    <row r="86" spans="1:26" ht="16.5" customHeight="1">
      <c r="A86" s="284"/>
      <c r="B86" s="284"/>
      <c r="C86" s="379" t="s">
        <v>668</v>
      </c>
      <c r="D86" s="363"/>
      <c r="E86" s="363"/>
      <c r="F86" s="363"/>
      <c r="G86" s="364"/>
      <c r="H86" s="285">
        <f>SUM(H5:H85)</f>
        <v>0</v>
      </c>
      <c r="I86" s="286"/>
      <c r="J86" s="287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</row>
    <row r="87" spans="1:26" ht="13.5" customHeight="1">
      <c r="A87" s="209"/>
      <c r="B87" s="209"/>
      <c r="C87" s="209"/>
      <c r="D87" s="210"/>
      <c r="E87" s="288"/>
      <c r="F87" s="289"/>
      <c r="G87" s="290"/>
      <c r="H87" s="29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ht="12.75" customHeight="1">
      <c r="A88" s="209"/>
      <c r="B88" s="209"/>
      <c r="C88" s="209"/>
      <c r="D88" s="210"/>
      <c r="E88" s="288"/>
      <c r="F88" s="289"/>
      <c r="G88" s="290"/>
      <c r="H88" s="29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12.75" customHeight="1">
      <c r="A89" s="209"/>
      <c r="B89" s="209"/>
      <c r="C89" s="209"/>
      <c r="D89" s="210"/>
      <c r="E89" s="288"/>
      <c r="F89" s="289"/>
      <c r="G89" s="290"/>
      <c r="H89" s="29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</row>
    <row r="90" spans="1:26" ht="12.75" customHeight="1">
      <c r="A90" s="209"/>
      <c r="B90" s="209"/>
      <c r="C90" s="209"/>
      <c r="D90" s="210"/>
      <c r="E90" s="288"/>
      <c r="F90" s="289"/>
      <c r="G90" s="290"/>
      <c r="H90" s="29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</row>
    <row r="91" spans="1:26" ht="12.75" customHeight="1">
      <c r="A91" s="209"/>
      <c r="B91" s="209"/>
      <c r="C91" s="209"/>
      <c r="D91" s="210"/>
      <c r="E91" s="288"/>
      <c r="F91" s="289"/>
      <c r="G91" s="290"/>
      <c r="H91" s="29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2.75" customHeight="1">
      <c r="A92" s="209"/>
      <c r="B92" s="209"/>
      <c r="C92" s="209"/>
      <c r="D92" s="210"/>
      <c r="E92" s="288"/>
      <c r="F92" s="289"/>
      <c r="G92" s="290"/>
      <c r="H92" s="29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</row>
    <row r="93" spans="1:26" ht="12.75" customHeight="1">
      <c r="A93" s="209"/>
      <c r="B93" s="209"/>
      <c r="C93" s="209"/>
      <c r="D93" s="210"/>
      <c r="E93" s="288"/>
      <c r="F93" s="289"/>
      <c r="G93" s="290"/>
      <c r="H93" s="29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</row>
    <row r="94" spans="1:26" ht="12.75" customHeight="1">
      <c r="A94" s="209"/>
      <c r="B94" s="209"/>
      <c r="C94" s="209"/>
      <c r="D94" s="210"/>
      <c r="E94" s="288"/>
      <c r="F94" s="289"/>
      <c r="G94" s="290"/>
      <c r="H94" s="29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ht="12.75" customHeight="1">
      <c r="A95" s="209"/>
      <c r="B95" s="209"/>
      <c r="C95" s="209"/>
      <c r="D95" s="210"/>
      <c r="E95" s="288"/>
      <c r="F95" s="289"/>
      <c r="G95" s="290"/>
      <c r="H95" s="29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ht="12.75" customHeight="1">
      <c r="A96" s="209"/>
      <c r="B96" s="209"/>
      <c r="C96" s="209"/>
      <c r="D96" s="210"/>
      <c r="E96" s="288"/>
      <c r="F96" s="289"/>
      <c r="G96" s="290"/>
      <c r="H96" s="29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</row>
    <row r="97" spans="1:26" ht="12.75" customHeight="1">
      <c r="A97" s="209"/>
      <c r="B97" s="209"/>
      <c r="C97" s="209"/>
      <c r="D97" s="210"/>
      <c r="E97" s="288"/>
      <c r="F97" s="289"/>
      <c r="G97" s="290"/>
      <c r="H97" s="29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26" ht="12.75" customHeight="1">
      <c r="A98" s="209"/>
      <c r="B98" s="209"/>
      <c r="C98" s="209"/>
      <c r="D98" s="210"/>
      <c r="E98" s="288"/>
      <c r="F98" s="289"/>
      <c r="G98" s="290"/>
      <c r="H98" s="29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</row>
    <row r="99" spans="1:26" ht="12.75" customHeight="1">
      <c r="A99" s="209"/>
      <c r="B99" s="209"/>
      <c r="C99" s="209"/>
      <c r="D99" s="210"/>
      <c r="E99" s="288"/>
      <c r="F99" s="289"/>
      <c r="G99" s="290"/>
      <c r="H99" s="29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</row>
    <row r="100" spans="1:26" ht="12.75" customHeight="1">
      <c r="A100" s="209"/>
      <c r="B100" s="209"/>
      <c r="C100" s="209"/>
      <c r="D100" s="210"/>
      <c r="E100" s="288"/>
      <c r="F100" s="289"/>
      <c r="G100" s="290"/>
      <c r="H100" s="29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26" ht="12.75" customHeight="1">
      <c r="A101" s="209"/>
      <c r="B101" s="209"/>
      <c r="C101" s="209"/>
      <c r="D101" s="210"/>
      <c r="E101" s="288"/>
      <c r="F101" s="289"/>
      <c r="G101" s="290"/>
      <c r="H101" s="29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</row>
    <row r="102" spans="1:26" ht="12.75" customHeight="1">
      <c r="A102" s="209"/>
      <c r="B102" s="209"/>
      <c r="C102" s="209"/>
      <c r="D102" s="210"/>
      <c r="E102" s="288"/>
      <c r="F102" s="289"/>
      <c r="G102" s="290"/>
      <c r="H102" s="29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</row>
    <row r="103" spans="1:26" ht="12.75" customHeight="1">
      <c r="A103" s="209"/>
      <c r="B103" s="209"/>
      <c r="C103" s="209"/>
      <c r="D103" s="210"/>
      <c r="E103" s="288"/>
      <c r="F103" s="289"/>
      <c r="G103" s="290"/>
      <c r="H103" s="29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ht="12.75" customHeight="1">
      <c r="A104" s="209"/>
      <c r="B104" s="209"/>
      <c r="C104" s="209"/>
      <c r="D104" s="210"/>
      <c r="E104" s="288"/>
      <c r="F104" s="289"/>
      <c r="G104" s="290"/>
      <c r="H104" s="29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26" ht="12.75" customHeight="1">
      <c r="A105" s="209"/>
      <c r="B105" s="209"/>
      <c r="C105" s="209"/>
      <c r="D105" s="210"/>
      <c r="E105" s="288"/>
      <c r="F105" s="289"/>
      <c r="G105" s="290"/>
      <c r="H105" s="29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</row>
    <row r="106" spans="1:26" ht="12.75" customHeight="1">
      <c r="A106" s="209"/>
      <c r="B106" s="209"/>
      <c r="C106" s="209"/>
      <c r="D106" s="210"/>
      <c r="E106" s="288"/>
      <c r="F106" s="289"/>
      <c r="G106" s="290"/>
      <c r="H106" s="29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</row>
    <row r="107" spans="1:26" ht="12.75" customHeight="1">
      <c r="A107" s="209"/>
      <c r="B107" s="209"/>
      <c r="C107" s="209"/>
      <c r="D107" s="210"/>
      <c r="E107" s="288"/>
      <c r="F107" s="289"/>
      <c r="G107" s="290"/>
      <c r="H107" s="29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</row>
    <row r="108" spans="1:26" ht="12.75" customHeight="1">
      <c r="A108" s="209"/>
      <c r="B108" s="209"/>
      <c r="C108" s="209"/>
      <c r="D108" s="210"/>
      <c r="E108" s="288"/>
      <c r="F108" s="289"/>
      <c r="G108" s="290"/>
      <c r="H108" s="29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</row>
    <row r="109" spans="1:26" ht="12.75" customHeight="1">
      <c r="A109" s="209"/>
      <c r="B109" s="209"/>
      <c r="C109" s="209"/>
      <c r="D109" s="210"/>
      <c r="E109" s="288"/>
      <c r="F109" s="289"/>
      <c r="G109" s="290"/>
      <c r="H109" s="29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</row>
    <row r="110" spans="1:26" ht="12.75" customHeight="1">
      <c r="A110" s="209"/>
      <c r="B110" s="209"/>
      <c r="C110" s="209"/>
      <c r="D110" s="210"/>
      <c r="E110" s="288"/>
      <c r="F110" s="289"/>
      <c r="G110" s="290"/>
      <c r="H110" s="29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ht="12.75" customHeight="1">
      <c r="A111" s="209"/>
      <c r="B111" s="209"/>
      <c r="C111" s="209"/>
      <c r="D111" s="210"/>
      <c r="E111" s="288"/>
      <c r="F111" s="289"/>
      <c r="G111" s="290"/>
      <c r="H111" s="29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26" ht="12.75" customHeight="1">
      <c r="A112" s="209"/>
      <c r="B112" s="209"/>
      <c r="C112" s="209"/>
      <c r="D112" s="210"/>
      <c r="E112" s="288"/>
      <c r="F112" s="289"/>
      <c r="G112" s="290"/>
      <c r="H112" s="29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</row>
    <row r="113" spans="1:26" ht="12.75" customHeight="1">
      <c r="A113" s="209"/>
      <c r="B113" s="209"/>
      <c r="C113" s="209"/>
      <c r="D113" s="210"/>
      <c r="E113" s="288"/>
      <c r="F113" s="289"/>
      <c r="G113" s="290"/>
      <c r="H113" s="29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</row>
    <row r="114" spans="1:26" ht="12.75" customHeight="1">
      <c r="A114" s="209"/>
      <c r="B114" s="209"/>
      <c r="C114" s="209"/>
      <c r="D114" s="210"/>
      <c r="E114" s="288"/>
      <c r="F114" s="289"/>
      <c r="G114" s="290"/>
      <c r="H114" s="29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</row>
    <row r="115" spans="1:26" ht="12.75" customHeight="1">
      <c r="A115" s="209"/>
      <c r="B115" s="209"/>
      <c r="C115" s="209"/>
      <c r="D115" s="210"/>
      <c r="E115" s="288"/>
      <c r="F115" s="289"/>
      <c r="G115" s="290"/>
      <c r="H115" s="29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ht="12.75" customHeight="1">
      <c r="A116" s="209"/>
      <c r="B116" s="209"/>
      <c r="C116" s="209"/>
      <c r="D116" s="210"/>
      <c r="E116" s="288"/>
      <c r="F116" s="289"/>
      <c r="G116" s="290"/>
      <c r="H116" s="29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ht="12.75" customHeight="1">
      <c r="A117" s="209"/>
      <c r="B117" s="209"/>
      <c r="C117" s="209"/>
      <c r="D117" s="210"/>
      <c r="E117" s="288"/>
      <c r="F117" s="289"/>
      <c r="G117" s="290"/>
      <c r="H117" s="29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</row>
    <row r="118" spans="1:26" ht="12.75" customHeight="1">
      <c r="A118" s="209"/>
      <c r="B118" s="209"/>
      <c r="C118" s="209"/>
      <c r="D118" s="210"/>
      <c r="E118" s="288"/>
      <c r="F118" s="289"/>
      <c r="G118" s="290"/>
      <c r="H118" s="29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</row>
    <row r="119" spans="1:26" ht="12.75" customHeight="1">
      <c r="A119" s="209"/>
      <c r="B119" s="209"/>
      <c r="C119" s="209"/>
      <c r="D119" s="210"/>
      <c r="E119" s="288"/>
      <c r="F119" s="289"/>
      <c r="G119" s="290"/>
      <c r="H119" s="29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</row>
    <row r="120" spans="1:26" ht="12.75" customHeight="1">
      <c r="A120" s="209"/>
      <c r="B120" s="209"/>
      <c r="C120" s="209"/>
      <c r="D120" s="210"/>
      <c r="E120" s="288"/>
      <c r="F120" s="289"/>
      <c r="G120" s="290"/>
      <c r="H120" s="29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</row>
    <row r="121" spans="1:26" ht="12.75" customHeight="1">
      <c r="A121" s="209"/>
      <c r="B121" s="209"/>
      <c r="C121" s="209"/>
      <c r="D121" s="210"/>
      <c r="E121" s="288"/>
      <c r="F121" s="289"/>
      <c r="G121" s="290"/>
      <c r="H121" s="29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</row>
    <row r="122" spans="1:26" ht="12.75" customHeight="1">
      <c r="A122" s="209"/>
      <c r="B122" s="209"/>
      <c r="C122" s="209"/>
      <c r="D122" s="210"/>
      <c r="E122" s="288"/>
      <c r="F122" s="289"/>
      <c r="G122" s="290"/>
      <c r="H122" s="29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ht="12.75" customHeight="1">
      <c r="A123" s="209"/>
      <c r="B123" s="209"/>
      <c r="C123" s="209"/>
      <c r="D123" s="210"/>
      <c r="E123" s="288"/>
      <c r="F123" s="289"/>
      <c r="G123" s="290"/>
      <c r="H123" s="29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26" ht="12.75" customHeight="1">
      <c r="A124" s="209"/>
      <c r="B124" s="209"/>
      <c r="C124" s="209"/>
      <c r="D124" s="210"/>
      <c r="E124" s="288"/>
      <c r="F124" s="289"/>
      <c r="G124" s="290"/>
      <c r="H124" s="29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</row>
    <row r="125" spans="1:26" ht="12.75" customHeight="1">
      <c r="A125" s="209"/>
      <c r="B125" s="209"/>
      <c r="C125" s="209"/>
      <c r="D125" s="210"/>
      <c r="E125" s="288"/>
      <c r="F125" s="289"/>
      <c r="G125" s="290"/>
      <c r="H125" s="29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</row>
    <row r="126" spans="1:26" ht="12.75" customHeight="1">
      <c r="A126" s="209"/>
      <c r="B126" s="209"/>
      <c r="C126" s="209"/>
      <c r="D126" s="210"/>
      <c r="E126" s="288"/>
      <c r="F126" s="289"/>
      <c r="G126" s="290"/>
      <c r="H126" s="29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</row>
    <row r="127" spans="1:26" ht="12.75" customHeight="1">
      <c r="A127" s="209"/>
      <c r="B127" s="209"/>
      <c r="C127" s="209"/>
      <c r="D127" s="210"/>
      <c r="E127" s="288"/>
      <c r="F127" s="289"/>
      <c r="G127" s="290"/>
      <c r="H127" s="29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ht="12.75" customHeight="1">
      <c r="A128" s="209"/>
      <c r="B128" s="209"/>
      <c r="C128" s="209"/>
      <c r="D128" s="210"/>
      <c r="E128" s="288"/>
      <c r="F128" s="289"/>
      <c r="G128" s="290"/>
      <c r="H128" s="29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spans="1:26" ht="12.75" customHeight="1">
      <c r="A129" s="209"/>
      <c r="B129" s="209"/>
      <c r="C129" s="209"/>
      <c r="D129" s="210"/>
      <c r="E129" s="288"/>
      <c r="F129" s="289"/>
      <c r="G129" s="290"/>
      <c r="H129" s="29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</row>
    <row r="130" spans="1:26" ht="12.75" customHeight="1">
      <c r="A130" s="209"/>
      <c r="B130" s="209"/>
      <c r="C130" s="209"/>
      <c r="D130" s="210"/>
      <c r="E130" s="288"/>
      <c r="F130" s="289"/>
      <c r="G130" s="290"/>
      <c r="H130" s="29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</row>
    <row r="131" spans="1:26" ht="12.75" customHeight="1">
      <c r="A131" s="209"/>
      <c r="B131" s="209"/>
      <c r="C131" s="209"/>
      <c r="D131" s="210"/>
      <c r="E131" s="288"/>
      <c r="F131" s="289"/>
      <c r="G131" s="290"/>
      <c r="H131" s="29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</row>
    <row r="132" spans="1:26" ht="12.75" customHeight="1">
      <c r="A132" s="209"/>
      <c r="B132" s="209"/>
      <c r="C132" s="209"/>
      <c r="D132" s="210"/>
      <c r="E132" s="288"/>
      <c r="F132" s="289"/>
      <c r="G132" s="290"/>
      <c r="H132" s="29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ht="12.75" customHeight="1">
      <c r="A133" s="209"/>
      <c r="B133" s="209"/>
      <c r="C133" s="209"/>
      <c r="D133" s="210"/>
      <c r="E133" s="288"/>
      <c r="F133" s="289"/>
      <c r="G133" s="290"/>
      <c r="H133" s="29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26" ht="12.75" customHeight="1">
      <c r="A134" s="209"/>
      <c r="B134" s="209"/>
      <c r="C134" s="209"/>
      <c r="D134" s="210"/>
      <c r="E134" s="288"/>
      <c r="F134" s="289"/>
      <c r="G134" s="290"/>
      <c r="H134" s="29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</row>
    <row r="135" spans="1:26" ht="12.75" customHeight="1">
      <c r="A135" s="209"/>
      <c r="B135" s="209"/>
      <c r="C135" s="209"/>
      <c r="D135" s="210"/>
      <c r="E135" s="288"/>
      <c r="F135" s="289"/>
      <c r="G135" s="290"/>
      <c r="H135" s="29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</row>
    <row r="136" spans="1:26" ht="12.75" customHeight="1">
      <c r="A136" s="209"/>
      <c r="B136" s="209"/>
      <c r="C136" s="209"/>
      <c r="D136" s="210"/>
      <c r="E136" s="288"/>
      <c r="F136" s="289"/>
      <c r="G136" s="290"/>
      <c r="H136" s="29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</row>
    <row r="137" spans="1:26" ht="12.75" customHeight="1">
      <c r="A137" s="209"/>
      <c r="B137" s="209"/>
      <c r="C137" s="209"/>
      <c r="D137" s="210"/>
      <c r="E137" s="288"/>
      <c r="F137" s="289"/>
      <c r="G137" s="290"/>
      <c r="H137" s="29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</row>
    <row r="138" spans="1:26" ht="12.75" customHeight="1">
      <c r="A138" s="209"/>
      <c r="B138" s="209"/>
      <c r="C138" s="209"/>
      <c r="D138" s="210"/>
      <c r="E138" s="288"/>
      <c r="F138" s="289"/>
      <c r="G138" s="290"/>
      <c r="H138" s="29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</row>
    <row r="139" spans="1:26" ht="12.75" customHeight="1">
      <c r="A139" s="209"/>
      <c r="B139" s="209"/>
      <c r="C139" s="209"/>
      <c r="D139" s="210"/>
      <c r="E139" s="288"/>
      <c r="F139" s="289"/>
      <c r="G139" s="290"/>
      <c r="H139" s="29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</row>
    <row r="140" spans="1:26" ht="12.75" customHeight="1">
      <c r="A140" s="209"/>
      <c r="B140" s="209"/>
      <c r="C140" s="209"/>
      <c r="D140" s="210"/>
      <c r="E140" s="288"/>
      <c r="F140" s="289"/>
      <c r="G140" s="290"/>
      <c r="H140" s="29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</row>
    <row r="141" spans="1:26" ht="12.75" customHeight="1">
      <c r="A141" s="209"/>
      <c r="B141" s="209"/>
      <c r="C141" s="209"/>
      <c r="D141" s="210"/>
      <c r="E141" s="288"/>
      <c r="F141" s="289"/>
      <c r="G141" s="290"/>
      <c r="H141" s="29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</row>
    <row r="142" spans="1:26" ht="12.75" customHeight="1">
      <c r="A142" s="209"/>
      <c r="B142" s="209"/>
      <c r="C142" s="209"/>
      <c r="D142" s="210"/>
      <c r="E142" s="288"/>
      <c r="F142" s="289"/>
      <c r="G142" s="290"/>
      <c r="H142" s="29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</row>
    <row r="143" spans="1:26" ht="12.75" customHeight="1">
      <c r="A143" s="209"/>
      <c r="B143" s="209"/>
      <c r="C143" s="209"/>
      <c r="D143" s="210"/>
      <c r="E143" s="288"/>
      <c r="F143" s="289"/>
      <c r="G143" s="290"/>
      <c r="H143" s="29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</row>
    <row r="144" spans="1:26" ht="12.75" customHeight="1">
      <c r="A144" s="209"/>
      <c r="B144" s="209"/>
      <c r="C144" s="209"/>
      <c r="D144" s="210"/>
      <c r="E144" s="288"/>
      <c r="F144" s="289"/>
      <c r="G144" s="290"/>
      <c r="H144" s="29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</row>
    <row r="145" spans="1:26" ht="12.75" customHeight="1">
      <c r="A145" s="209"/>
      <c r="B145" s="209"/>
      <c r="C145" s="209"/>
      <c r="D145" s="210"/>
      <c r="E145" s="288"/>
      <c r="F145" s="289"/>
      <c r="G145" s="290"/>
      <c r="H145" s="29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</row>
    <row r="146" spans="1:26" ht="12.75" customHeight="1">
      <c r="A146" s="209"/>
      <c r="B146" s="209"/>
      <c r="C146" s="209"/>
      <c r="D146" s="210"/>
      <c r="E146" s="288"/>
      <c r="F146" s="289"/>
      <c r="G146" s="290"/>
      <c r="H146" s="29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</row>
    <row r="147" spans="1:26" ht="12.75" customHeight="1">
      <c r="A147" s="209"/>
      <c r="B147" s="209"/>
      <c r="C147" s="209"/>
      <c r="D147" s="210"/>
      <c r="E147" s="288"/>
      <c r="F147" s="289"/>
      <c r="G147" s="290"/>
      <c r="H147" s="29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</row>
    <row r="148" spans="1:26" ht="12.75" customHeight="1">
      <c r="A148" s="209"/>
      <c r="B148" s="209"/>
      <c r="C148" s="209"/>
      <c r="D148" s="210"/>
      <c r="E148" s="288"/>
      <c r="F148" s="289"/>
      <c r="G148" s="290"/>
      <c r="H148" s="29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</row>
    <row r="149" spans="1:26" ht="12.75" customHeight="1">
      <c r="A149" s="209"/>
      <c r="B149" s="209"/>
      <c r="C149" s="209"/>
      <c r="D149" s="210"/>
      <c r="E149" s="288"/>
      <c r="F149" s="289"/>
      <c r="G149" s="290"/>
      <c r="H149" s="29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</row>
    <row r="150" spans="1:26" ht="12.75" customHeight="1">
      <c r="A150" s="209"/>
      <c r="B150" s="209"/>
      <c r="C150" s="209"/>
      <c r="D150" s="210"/>
      <c r="E150" s="288"/>
      <c r="F150" s="289"/>
      <c r="G150" s="290"/>
      <c r="H150" s="29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</row>
    <row r="151" spans="1:26" ht="12.75" customHeight="1">
      <c r="A151" s="209"/>
      <c r="B151" s="209"/>
      <c r="C151" s="209"/>
      <c r="D151" s="210"/>
      <c r="E151" s="288"/>
      <c r="F151" s="289"/>
      <c r="G151" s="290"/>
      <c r="H151" s="29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</row>
    <row r="152" spans="1:26" ht="12.75" customHeight="1">
      <c r="A152" s="209"/>
      <c r="B152" s="209"/>
      <c r="C152" s="209"/>
      <c r="D152" s="210"/>
      <c r="E152" s="288"/>
      <c r="F152" s="289"/>
      <c r="G152" s="290"/>
      <c r="H152" s="29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</row>
    <row r="153" spans="1:26" ht="12.75" customHeight="1">
      <c r="A153" s="209"/>
      <c r="B153" s="209"/>
      <c r="C153" s="209"/>
      <c r="D153" s="210"/>
      <c r="E153" s="288"/>
      <c r="F153" s="289"/>
      <c r="G153" s="290"/>
      <c r="H153" s="29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</row>
    <row r="154" spans="1:26" ht="12.75" customHeight="1">
      <c r="A154" s="209"/>
      <c r="B154" s="209"/>
      <c r="C154" s="209"/>
      <c r="D154" s="210"/>
      <c r="E154" s="288"/>
      <c r="F154" s="289"/>
      <c r="G154" s="290"/>
      <c r="H154" s="29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</row>
    <row r="155" spans="1:26" ht="12.75" customHeight="1">
      <c r="A155" s="209"/>
      <c r="B155" s="209"/>
      <c r="C155" s="209"/>
      <c r="D155" s="210"/>
      <c r="E155" s="288"/>
      <c r="F155" s="289"/>
      <c r="G155" s="290"/>
      <c r="H155" s="29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</row>
    <row r="156" spans="1:26" ht="12.75" customHeight="1">
      <c r="A156" s="209"/>
      <c r="B156" s="209"/>
      <c r="C156" s="209"/>
      <c r="D156" s="210"/>
      <c r="E156" s="288"/>
      <c r="F156" s="289"/>
      <c r="G156" s="290"/>
      <c r="H156" s="29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</row>
    <row r="157" spans="1:26" ht="12.75" customHeight="1">
      <c r="A157" s="209"/>
      <c r="B157" s="209"/>
      <c r="C157" s="209"/>
      <c r="D157" s="210"/>
      <c r="E157" s="288"/>
      <c r="F157" s="289"/>
      <c r="G157" s="290"/>
      <c r="H157" s="29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</row>
    <row r="158" spans="1:26" ht="12.75" customHeight="1">
      <c r="A158" s="209"/>
      <c r="B158" s="209"/>
      <c r="C158" s="209"/>
      <c r="D158" s="210"/>
      <c r="E158" s="288"/>
      <c r="F158" s="289"/>
      <c r="G158" s="290"/>
      <c r="H158" s="29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</row>
    <row r="159" spans="1:26" ht="12.75" customHeight="1">
      <c r="A159" s="209"/>
      <c r="B159" s="209"/>
      <c r="C159" s="209"/>
      <c r="D159" s="210"/>
      <c r="E159" s="288"/>
      <c r="F159" s="289"/>
      <c r="G159" s="290"/>
      <c r="H159" s="29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</row>
    <row r="160" spans="1:26" ht="12.75" customHeight="1">
      <c r="A160" s="209"/>
      <c r="B160" s="209"/>
      <c r="C160" s="209"/>
      <c r="D160" s="210"/>
      <c r="E160" s="288"/>
      <c r="F160" s="289"/>
      <c r="G160" s="290"/>
      <c r="H160" s="29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</row>
    <row r="161" spans="1:26" ht="12.75" customHeight="1">
      <c r="A161" s="209"/>
      <c r="B161" s="209"/>
      <c r="C161" s="209"/>
      <c r="D161" s="210"/>
      <c r="E161" s="288"/>
      <c r="F161" s="289"/>
      <c r="G161" s="290"/>
      <c r="H161" s="29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</row>
    <row r="162" spans="1:26" ht="12.75" customHeight="1">
      <c r="A162" s="209"/>
      <c r="B162" s="209"/>
      <c r="C162" s="209"/>
      <c r="D162" s="210"/>
      <c r="E162" s="288"/>
      <c r="F162" s="289"/>
      <c r="G162" s="290"/>
      <c r="H162" s="29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</row>
    <row r="163" spans="1:26" ht="12.75" customHeight="1">
      <c r="A163" s="209"/>
      <c r="B163" s="209"/>
      <c r="C163" s="209"/>
      <c r="D163" s="210"/>
      <c r="E163" s="288"/>
      <c r="F163" s="289"/>
      <c r="G163" s="290"/>
      <c r="H163" s="29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</row>
    <row r="164" spans="1:26" ht="12.75" customHeight="1">
      <c r="A164" s="209"/>
      <c r="B164" s="209"/>
      <c r="C164" s="209"/>
      <c r="D164" s="210"/>
      <c r="E164" s="288"/>
      <c r="F164" s="289"/>
      <c r="G164" s="290"/>
      <c r="H164" s="29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</row>
    <row r="165" spans="1:26" ht="12.75" customHeight="1">
      <c r="A165" s="209"/>
      <c r="B165" s="209"/>
      <c r="C165" s="209"/>
      <c r="D165" s="210"/>
      <c r="E165" s="288"/>
      <c r="F165" s="289"/>
      <c r="G165" s="290"/>
      <c r="H165" s="29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</row>
    <row r="166" spans="1:26" ht="12.75" customHeight="1">
      <c r="A166" s="209"/>
      <c r="B166" s="209"/>
      <c r="C166" s="209"/>
      <c r="D166" s="210"/>
      <c r="E166" s="288"/>
      <c r="F166" s="289"/>
      <c r="G166" s="290"/>
      <c r="H166" s="29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</row>
    <row r="167" spans="1:26" ht="12.75" customHeight="1">
      <c r="A167" s="209"/>
      <c r="B167" s="209"/>
      <c r="C167" s="209"/>
      <c r="D167" s="210"/>
      <c r="E167" s="288"/>
      <c r="F167" s="289"/>
      <c r="G167" s="290"/>
      <c r="H167" s="29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</row>
    <row r="168" spans="1:26" ht="12.75" customHeight="1">
      <c r="A168" s="209"/>
      <c r="B168" s="209"/>
      <c r="C168" s="209"/>
      <c r="D168" s="210"/>
      <c r="E168" s="288"/>
      <c r="F168" s="289"/>
      <c r="G168" s="290"/>
      <c r="H168" s="29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</row>
    <row r="169" spans="1:26" ht="12.75" customHeight="1">
      <c r="A169" s="209"/>
      <c r="B169" s="209"/>
      <c r="C169" s="209"/>
      <c r="D169" s="210"/>
      <c r="E169" s="288"/>
      <c r="F169" s="289"/>
      <c r="G169" s="290"/>
      <c r="H169" s="29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</row>
    <row r="170" spans="1:26" ht="12.75" customHeight="1">
      <c r="A170" s="209"/>
      <c r="B170" s="209"/>
      <c r="C170" s="209"/>
      <c r="D170" s="210"/>
      <c r="E170" s="288"/>
      <c r="F170" s="289"/>
      <c r="G170" s="290"/>
      <c r="H170" s="29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</row>
    <row r="171" spans="1:26" ht="12.75" customHeight="1">
      <c r="A171" s="209"/>
      <c r="B171" s="209"/>
      <c r="C171" s="209"/>
      <c r="D171" s="210"/>
      <c r="E171" s="288"/>
      <c r="F171" s="289"/>
      <c r="G171" s="290"/>
      <c r="H171" s="29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</row>
    <row r="172" spans="1:26" ht="12.75" customHeight="1">
      <c r="A172" s="209"/>
      <c r="B172" s="209"/>
      <c r="C172" s="209"/>
      <c r="D172" s="210"/>
      <c r="E172" s="288"/>
      <c r="F172" s="289"/>
      <c r="G172" s="290"/>
      <c r="H172" s="29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</row>
    <row r="173" spans="1:26" ht="12.75" customHeight="1">
      <c r="A173" s="209"/>
      <c r="B173" s="209"/>
      <c r="C173" s="209"/>
      <c r="D173" s="210"/>
      <c r="E173" s="288"/>
      <c r="F173" s="289"/>
      <c r="G173" s="290"/>
      <c r="H173" s="29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</row>
    <row r="174" spans="1:26" ht="12.75" customHeight="1">
      <c r="A174" s="209"/>
      <c r="B174" s="209"/>
      <c r="C174" s="209"/>
      <c r="D174" s="210"/>
      <c r="E174" s="288"/>
      <c r="F174" s="289"/>
      <c r="G174" s="290"/>
      <c r="H174" s="29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</row>
    <row r="175" spans="1:26" ht="12.75" customHeight="1">
      <c r="A175" s="209"/>
      <c r="B175" s="209"/>
      <c r="C175" s="209"/>
      <c r="D175" s="210"/>
      <c r="E175" s="288"/>
      <c r="F175" s="289"/>
      <c r="G175" s="290"/>
      <c r="H175" s="29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</row>
    <row r="176" spans="1:26" ht="12.75" customHeight="1">
      <c r="A176" s="209"/>
      <c r="B176" s="209"/>
      <c r="C176" s="209"/>
      <c r="D176" s="210"/>
      <c r="E176" s="288"/>
      <c r="F176" s="289"/>
      <c r="G176" s="290"/>
      <c r="H176" s="29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</row>
    <row r="177" spans="1:26" ht="12.75" customHeight="1">
      <c r="A177" s="209"/>
      <c r="B177" s="209"/>
      <c r="C177" s="209"/>
      <c r="D177" s="210"/>
      <c r="E177" s="288"/>
      <c r="F177" s="289"/>
      <c r="G177" s="290"/>
      <c r="H177" s="29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</row>
    <row r="178" spans="1:26" ht="12.75" customHeight="1">
      <c r="A178" s="209"/>
      <c r="B178" s="209"/>
      <c r="C178" s="209"/>
      <c r="D178" s="210"/>
      <c r="E178" s="288"/>
      <c r="F178" s="289"/>
      <c r="G178" s="290"/>
      <c r="H178" s="29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</row>
    <row r="179" spans="1:26" ht="12.75" customHeight="1">
      <c r="A179" s="209"/>
      <c r="B179" s="209"/>
      <c r="C179" s="209"/>
      <c r="D179" s="210"/>
      <c r="E179" s="288"/>
      <c r="F179" s="289"/>
      <c r="G179" s="290"/>
      <c r="H179" s="29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</row>
    <row r="180" spans="1:26" ht="12.75" customHeight="1">
      <c r="A180" s="209"/>
      <c r="B180" s="209"/>
      <c r="C180" s="209"/>
      <c r="D180" s="210"/>
      <c r="E180" s="288"/>
      <c r="F180" s="289"/>
      <c r="G180" s="290"/>
      <c r="H180" s="29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</row>
    <row r="181" spans="1:26" ht="12.75" customHeight="1">
      <c r="A181" s="209"/>
      <c r="B181" s="209"/>
      <c r="C181" s="209"/>
      <c r="D181" s="210"/>
      <c r="E181" s="288"/>
      <c r="F181" s="289"/>
      <c r="G181" s="290"/>
      <c r="H181" s="29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</row>
    <row r="182" spans="1:26" ht="12.75" customHeight="1">
      <c r="A182" s="209"/>
      <c r="B182" s="209"/>
      <c r="C182" s="209"/>
      <c r="D182" s="210"/>
      <c r="E182" s="288"/>
      <c r="F182" s="289"/>
      <c r="G182" s="290"/>
      <c r="H182" s="29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</row>
    <row r="183" spans="1:26" ht="12.75" customHeight="1">
      <c r="A183" s="209"/>
      <c r="B183" s="209"/>
      <c r="C183" s="209"/>
      <c r="D183" s="210"/>
      <c r="E183" s="288"/>
      <c r="F183" s="289"/>
      <c r="G183" s="290"/>
      <c r="H183" s="29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</row>
    <row r="184" spans="1:26" ht="12.75" customHeight="1">
      <c r="A184" s="209"/>
      <c r="B184" s="209"/>
      <c r="C184" s="209"/>
      <c r="D184" s="210"/>
      <c r="E184" s="288"/>
      <c r="F184" s="289"/>
      <c r="G184" s="290"/>
      <c r="H184" s="29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</row>
    <row r="185" spans="1:26" ht="12.75" customHeight="1">
      <c r="A185" s="209"/>
      <c r="B185" s="209"/>
      <c r="C185" s="209"/>
      <c r="D185" s="210"/>
      <c r="E185" s="288"/>
      <c r="F185" s="289"/>
      <c r="G185" s="290"/>
      <c r="H185" s="29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</row>
    <row r="186" spans="1:26" ht="12.75" customHeight="1">
      <c r="A186" s="209"/>
      <c r="B186" s="209"/>
      <c r="C186" s="209"/>
      <c r="D186" s="210"/>
      <c r="E186" s="288"/>
      <c r="F186" s="289"/>
      <c r="G186" s="290"/>
      <c r="H186" s="29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</row>
    <row r="187" spans="1:26" ht="12.75" customHeight="1">
      <c r="A187" s="209"/>
      <c r="B187" s="209"/>
      <c r="C187" s="209"/>
      <c r="D187" s="210"/>
      <c r="E187" s="288"/>
      <c r="F187" s="289"/>
      <c r="G187" s="290"/>
      <c r="H187" s="29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</row>
    <row r="188" spans="1:26" ht="12.75" customHeight="1">
      <c r="A188" s="209"/>
      <c r="B188" s="209"/>
      <c r="C188" s="209"/>
      <c r="D188" s="210"/>
      <c r="E188" s="288"/>
      <c r="F188" s="289"/>
      <c r="G188" s="290"/>
      <c r="H188" s="29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</row>
    <row r="189" spans="1:26" ht="12.75" customHeight="1">
      <c r="A189" s="209"/>
      <c r="B189" s="209"/>
      <c r="C189" s="209"/>
      <c r="D189" s="210"/>
      <c r="E189" s="288"/>
      <c r="F189" s="289"/>
      <c r="G189" s="290"/>
      <c r="H189" s="29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</row>
    <row r="190" spans="1:26" ht="12.75" customHeight="1">
      <c r="A190" s="209"/>
      <c r="B190" s="209"/>
      <c r="C190" s="209"/>
      <c r="D190" s="210"/>
      <c r="E190" s="288"/>
      <c r="F190" s="289"/>
      <c r="G190" s="290"/>
      <c r="H190" s="29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</row>
    <row r="191" spans="1:26" ht="12.75" customHeight="1">
      <c r="A191" s="209"/>
      <c r="B191" s="209"/>
      <c r="C191" s="209"/>
      <c r="D191" s="210"/>
      <c r="E191" s="288"/>
      <c r="F191" s="289"/>
      <c r="G191" s="290"/>
      <c r="H191" s="29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</row>
    <row r="192" spans="1:26" ht="12.75" customHeight="1">
      <c r="A192" s="209"/>
      <c r="B192" s="209"/>
      <c r="C192" s="209"/>
      <c r="D192" s="210"/>
      <c r="E192" s="288"/>
      <c r="F192" s="289"/>
      <c r="G192" s="290"/>
      <c r="H192" s="29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</row>
    <row r="193" spans="1:26" ht="12.75" customHeight="1">
      <c r="A193" s="209"/>
      <c r="B193" s="209"/>
      <c r="C193" s="209"/>
      <c r="D193" s="210"/>
      <c r="E193" s="288"/>
      <c r="F193" s="289"/>
      <c r="G193" s="290"/>
      <c r="H193" s="29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</row>
    <row r="194" spans="1:26" ht="12.75" customHeight="1">
      <c r="A194" s="209"/>
      <c r="B194" s="209"/>
      <c r="C194" s="209"/>
      <c r="D194" s="210"/>
      <c r="E194" s="288"/>
      <c r="F194" s="289"/>
      <c r="G194" s="290"/>
      <c r="H194" s="29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</row>
    <row r="195" spans="1:26" ht="12.75" customHeight="1">
      <c r="A195" s="209"/>
      <c r="B195" s="209"/>
      <c r="C195" s="209"/>
      <c r="D195" s="210"/>
      <c r="E195" s="288"/>
      <c r="F195" s="289"/>
      <c r="G195" s="290"/>
      <c r="H195" s="29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</row>
    <row r="196" spans="1:26" ht="12.75" customHeight="1">
      <c r="A196" s="209"/>
      <c r="B196" s="209"/>
      <c r="C196" s="209"/>
      <c r="D196" s="210"/>
      <c r="E196" s="288"/>
      <c r="F196" s="289"/>
      <c r="G196" s="290"/>
      <c r="H196" s="29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</row>
    <row r="197" spans="1:26" ht="12.75" customHeight="1">
      <c r="A197" s="209"/>
      <c r="B197" s="209"/>
      <c r="C197" s="209"/>
      <c r="D197" s="210"/>
      <c r="E197" s="288"/>
      <c r="F197" s="289"/>
      <c r="G197" s="290"/>
      <c r="H197" s="29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</row>
    <row r="198" spans="1:26" ht="12.75" customHeight="1">
      <c r="A198" s="209"/>
      <c r="B198" s="209"/>
      <c r="C198" s="209"/>
      <c r="D198" s="210"/>
      <c r="E198" s="288"/>
      <c r="F198" s="289"/>
      <c r="G198" s="290"/>
      <c r="H198" s="29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</row>
    <row r="199" spans="1:26" ht="12.75" customHeight="1">
      <c r="A199" s="209"/>
      <c r="B199" s="209"/>
      <c r="C199" s="209"/>
      <c r="D199" s="210"/>
      <c r="E199" s="288"/>
      <c r="F199" s="289"/>
      <c r="G199" s="290"/>
      <c r="H199" s="29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</row>
    <row r="200" spans="1:26" ht="12.75" customHeight="1">
      <c r="A200" s="209"/>
      <c r="B200" s="209"/>
      <c r="C200" s="209"/>
      <c r="D200" s="210"/>
      <c r="E200" s="288"/>
      <c r="F200" s="289"/>
      <c r="G200" s="290"/>
      <c r="H200" s="29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</row>
    <row r="201" spans="1:26" ht="12.75" customHeight="1">
      <c r="A201" s="209"/>
      <c r="B201" s="209"/>
      <c r="C201" s="209"/>
      <c r="D201" s="210"/>
      <c r="E201" s="288"/>
      <c r="F201" s="289"/>
      <c r="G201" s="290"/>
      <c r="H201" s="29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</row>
    <row r="202" spans="1:26" ht="12.75" customHeight="1">
      <c r="A202" s="209"/>
      <c r="B202" s="209"/>
      <c r="C202" s="209"/>
      <c r="D202" s="210"/>
      <c r="E202" s="288"/>
      <c r="F202" s="289"/>
      <c r="G202" s="290"/>
      <c r="H202" s="29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</row>
    <row r="203" spans="1:26" ht="12.75" customHeight="1">
      <c r="A203" s="209"/>
      <c r="B203" s="209"/>
      <c r="C203" s="209"/>
      <c r="D203" s="210"/>
      <c r="E203" s="288"/>
      <c r="F203" s="289"/>
      <c r="G203" s="290"/>
      <c r="H203" s="29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</row>
    <row r="204" spans="1:26" ht="12.75" customHeight="1">
      <c r="A204" s="209"/>
      <c r="B204" s="209"/>
      <c r="C204" s="209"/>
      <c r="D204" s="210"/>
      <c r="E204" s="288"/>
      <c r="F204" s="289"/>
      <c r="G204" s="290"/>
      <c r="H204" s="29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</row>
    <row r="205" spans="1:26" ht="12.75" customHeight="1">
      <c r="A205" s="209"/>
      <c r="B205" s="209"/>
      <c r="C205" s="209"/>
      <c r="D205" s="210"/>
      <c r="E205" s="288"/>
      <c r="F205" s="289"/>
      <c r="G205" s="290"/>
      <c r="H205" s="29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</row>
    <row r="206" spans="1:26" ht="12.75" customHeight="1">
      <c r="A206" s="209"/>
      <c r="B206" s="209"/>
      <c r="C206" s="209"/>
      <c r="D206" s="210"/>
      <c r="E206" s="288"/>
      <c r="F206" s="289"/>
      <c r="G206" s="290"/>
      <c r="H206" s="29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</row>
    <row r="207" spans="1:26" ht="12.75" customHeight="1">
      <c r="A207" s="209"/>
      <c r="B207" s="209"/>
      <c r="C207" s="209"/>
      <c r="D207" s="210"/>
      <c r="E207" s="288"/>
      <c r="F207" s="289"/>
      <c r="G207" s="290"/>
      <c r="H207" s="29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</row>
    <row r="208" spans="1:26" ht="12.75" customHeight="1">
      <c r="A208" s="209"/>
      <c r="B208" s="209"/>
      <c r="C208" s="209"/>
      <c r="D208" s="210"/>
      <c r="E208" s="288"/>
      <c r="F208" s="289"/>
      <c r="G208" s="290"/>
      <c r="H208" s="29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</row>
    <row r="209" spans="1:26" ht="12.75" customHeight="1">
      <c r="A209" s="209"/>
      <c r="B209" s="209"/>
      <c r="C209" s="209"/>
      <c r="D209" s="210"/>
      <c r="E209" s="288"/>
      <c r="F209" s="289"/>
      <c r="G209" s="290"/>
      <c r="H209" s="29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</row>
    <row r="210" spans="1:26" ht="12.75" customHeight="1">
      <c r="A210" s="209"/>
      <c r="B210" s="209"/>
      <c r="C210" s="209"/>
      <c r="D210" s="210"/>
      <c r="E210" s="288"/>
      <c r="F210" s="289"/>
      <c r="G210" s="290"/>
      <c r="H210" s="29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</row>
    <row r="211" spans="1:26" ht="12.75" customHeight="1">
      <c r="A211" s="209"/>
      <c r="B211" s="209"/>
      <c r="C211" s="209"/>
      <c r="D211" s="210"/>
      <c r="E211" s="288"/>
      <c r="F211" s="289"/>
      <c r="G211" s="290"/>
      <c r="H211" s="29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</row>
    <row r="212" spans="1:26" ht="12.75" customHeight="1">
      <c r="A212" s="209"/>
      <c r="B212" s="209"/>
      <c r="C212" s="209"/>
      <c r="D212" s="210"/>
      <c r="E212" s="288"/>
      <c r="F212" s="289"/>
      <c r="G212" s="290"/>
      <c r="H212" s="29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</row>
    <row r="213" spans="1:26" ht="12.75" customHeight="1">
      <c r="A213" s="209"/>
      <c r="B213" s="209"/>
      <c r="C213" s="209"/>
      <c r="D213" s="210"/>
      <c r="E213" s="288"/>
      <c r="F213" s="289"/>
      <c r="G213" s="290"/>
      <c r="H213" s="29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</row>
    <row r="214" spans="1:26" ht="12.75" customHeight="1">
      <c r="A214" s="209"/>
      <c r="B214" s="209"/>
      <c r="C214" s="209"/>
      <c r="D214" s="210"/>
      <c r="E214" s="288"/>
      <c r="F214" s="289"/>
      <c r="G214" s="290"/>
      <c r="H214" s="29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</row>
    <row r="215" spans="1:26" ht="12.75" customHeight="1">
      <c r="A215" s="209"/>
      <c r="B215" s="209"/>
      <c r="C215" s="209"/>
      <c r="D215" s="210"/>
      <c r="E215" s="288"/>
      <c r="F215" s="289"/>
      <c r="G215" s="290"/>
      <c r="H215" s="29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</row>
    <row r="216" spans="1:26" ht="12.75" customHeight="1">
      <c r="A216" s="209"/>
      <c r="B216" s="209"/>
      <c r="C216" s="209"/>
      <c r="D216" s="210"/>
      <c r="E216" s="288"/>
      <c r="F216" s="289"/>
      <c r="G216" s="290"/>
      <c r="H216" s="29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</row>
    <row r="217" spans="1:26" ht="12.75" customHeight="1">
      <c r="A217" s="209"/>
      <c r="B217" s="209"/>
      <c r="C217" s="209"/>
      <c r="D217" s="210"/>
      <c r="E217" s="288"/>
      <c r="F217" s="289"/>
      <c r="G217" s="290"/>
      <c r="H217" s="29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</row>
    <row r="218" spans="1:26" ht="12.75" customHeight="1">
      <c r="A218" s="209"/>
      <c r="B218" s="209"/>
      <c r="C218" s="209"/>
      <c r="D218" s="210"/>
      <c r="E218" s="288"/>
      <c r="F218" s="289"/>
      <c r="G218" s="290"/>
      <c r="H218" s="29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</row>
    <row r="219" spans="1:26" ht="12.75" customHeight="1">
      <c r="A219" s="209"/>
      <c r="B219" s="209"/>
      <c r="C219" s="209"/>
      <c r="D219" s="210"/>
      <c r="E219" s="288"/>
      <c r="F219" s="289"/>
      <c r="G219" s="290"/>
      <c r="H219" s="29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</row>
    <row r="220" spans="1:26" ht="12.75" customHeight="1">
      <c r="A220" s="209"/>
      <c r="B220" s="209"/>
      <c r="C220" s="209"/>
      <c r="D220" s="210"/>
      <c r="E220" s="288"/>
      <c r="F220" s="289"/>
      <c r="G220" s="290"/>
      <c r="H220" s="29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</row>
    <row r="221" spans="1:26" ht="12.75" customHeight="1">
      <c r="A221" s="209"/>
      <c r="B221" s="209"/>
      <c r="C221" s="209"/>
      <c r="D221" s="210"/>
      <c r="E221" s="288"/>
      <c r="F221" s="289"/>
      <c r="G221" s="290"/>
      <c r="H221" s="29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</row>
    <row r="222" spans="1:26" ht="12.75" customHeight="1">
      <c r="A222" s="209"/>
      <c r="B222" s="209"/>
      <c r="C222" s="209"/>
      <c r="D222" s="210"/>
      <c r="E222" s="288"/>
      <c r="F222" s="289"/>
      <c r="G222" s="290"/>
      <c r="H222" s="29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</row>
    <row r="223" spans="1:26" ht="12.75" customHeight="1">
      <c r="A223" s="209"/>
      <c r="B223" s="209"/>
      <c r="C223" s="209"/>
      <c r="D223" s="210"/>
      <c r="E223" s="288"/>
      <c r="F223" s="289"/>
      <c r="G223" s="290"/>
      <c r="H223" s="29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</row>
    <row r="224" spans="1:26" ht="12.75" customHeight="1">
      <c r="A224" s="209"/>
      <c r="B224" s="209"/>
      <c r="C224" s="209"/>
      <c r="D224" s="210"/>
      <c r="E224" s="288"/>
      <c r="F224" s="289"/>
      <c r="G224" s="290"/>
      <c r="H224" s="29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</row>
    <row r="225" spans="1:26" ht="12.75" customHeight="1">
      <c r="A225" s="209"/>
      <c r="B225" s="209"/>
      <c r="C225" s="209"/>
      <c r="D225" s="210"/>
      <c r="E225" s="288"/>
      <c r="F225" s="289"/>
      <c r="G225" s="290"/>
      <c r="H225" s="29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</row>
    <row r="226" spans="1:26" ht="12.75" customHeight="1">
      <c r="A226" s="209"/>
      <c r="B226" s="209"/>
      <c r="C226" s="209"/>
      <c r="D226" s="210"/>
      <c r="E226" s="288"/>
      <c r="F226" s="289"/>
      <c r="G226" s="290"/>
      <c r="H226" s="29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</row>
    <row r="227" spans="1:26" ht="12.75" customHeight="1">
      <c r="A227" s="209"/>
      <c r="B227" s="209"/>
      <c r="C227" s="209"/>
      <c r="D227" s="210"/>
      <c r="E227" s="288"/>
      <c r="F227" s="289"/>
      <c r="G227" s="290"/>
      <c r="H227" s="29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</row>
    <row r="228" spans="1:26" ht="12.75" customHeight="1">
      <c r="A228" s="209"/>
      <c r="B228" s="209"/>
      <c r="C228" s="209"/>
      <c r="D228" s="210"/>
      <c r="E228" s="288"/>
      <c r="F228" s="289"/>
      <c r="G228" s="290"/>
      <c r="H228" s="29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</row>
    <row r="229" spans="1:26" ht="12.75" customHeight="1">
      <c r="A229" s="209"/>
      <c r="B229" s="209"/>
      <c r="C229" s="209"/>
      <c r="D229" s="210"/>
      <c r="E229" s="288"/>
      <c r="F229" s="289"/>
      <c r="G229" s="290"/>
      <c r="H229" s="29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</row>
    <row r="230" spans="1:26" ht="12.75" customHeight="1">
      <c r="A230" s="209"/>
      <c r="B230" s="209"/>
      <c r="C230" s="209"/>
      <c r="D230" s="210"/>
      <c r="E230" s="288"/>
      <c r="F230" s="289"/>
      <c r="G230" s="290"/>
      <c r="H230" s="29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</row>
    <row r="231" spans="1:26" ht="12.75" customHeight="1">
      <c r="A231" s="209"/>
      <c r="B231" s="209"/>
      <c r="C231" s="209"/>
      <c r="D231" s="210"/>
      <c r="E231" s="288"/>
      <c r="F231" s="289"/>
      <c r="G231" s="290"/>
      <c r="H231" s="29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</row>
    <row r="232" spans="1:26" ht="12.75" customHeight="1">
      <c r="A232" s="209"/>
      <c r="B232" s="209"/>
      <c r="C232" s="209"/>
      <c r="D232" s="210"/>
      <c r="E232" s="288"/>
      <c r="F232" s="289"/>
      <c r="G232" s="290"/>
      <c r="H232" s="29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</row>
    <row r="233" spans="1:26" ht="12.75" customHeight="1">
      <c r="A233" s="209"/>
      <c r="B233" s="209"/>
      <c r="C233" s="209"/>
      <c r="D233" s="210"/>
      <c r="E233" s="288"/>
      <c r="F233" s="289"/>
      <c r="G233" s="290"/>
      <c r="H233" s="29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</row>
    <row r="234" spans="1:26" ht="12.75" customHeight="1">
      <c r="A234" s="209"/>
      <c r="B234" s="209"/>
      <c r="C234" s="209"/>
      <c r="D234" s="210"/>
      <c r="E234" s="288"/>
      <c r="F234" s="289"/>
      <c r="G234" s="290"/>
      <c r="H234" s="29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</row>
    <row r="235" spans="1:26" ht="12.75" customHeight="1">
      <c r="A235" s="209"/>
      <c r="B235" s="209"/>
      <c r="C235" s="209"/>
      <c r="D235" s="210"/>
      <c r="E235" s="288"/>
      <c r="F235" s="289"/>
      <c r="G235" s="290"/>
      <c r="H235" s="29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</row>
    <row r="236" spans="1:26" ht="12.75" customHeight="1">
      <c r="A236" s="209"/>
      <c r="B236" s="209"/>
      <c r="C236" s="209"/>
      <c r="D236" s="210"/>
      <c r="E236" s="288"/>
      <c r="F236" s="289"/>
      <c r="G236" s="290"/>
      <c r="H236" s="29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</row>
    <row r="237" spans="1:26" ht="12.75" customHeight="1">
      <c r="A237" s="209"/>
      <c r="B237" s="209"/>
      <c r="C237" s="209"/>
      <c r="D237" s="210"/>
      <c r="E237" s="288"/>
      <c r="F237" s="289"/>
      <c r="G237" s="290"/>
      <c r="H237" s="29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</row>
    <row r="238" spans="1:26" ht="12.75" customHeight="1">
      <c r="A238" s="209"/>
      <c r="B238" s="209"/>
      <c r="C238" s="209"/>
      <c r="D238" s="210"/>
      <c r="E238" s="288"/>
      <c r="F238" s="289"/>
      <c r="G238" s="290"/>
      <c r="H238" s="29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</row>
    <row r="239" spans="1:26" ht="12.75" customHeight="1">
      <c r="A239" s="209"/>
      <c r="B239" s="209"/>
      <c r="C239" s="209"/>
      <c r="D239" s="210"/>
      <c r="E239" s="288"/>
      <c r="F239" s="289"/>
      <c r="G239" s="290"/>
      <c r="H239" s="29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</row>
    <row r="240" spans="1:26" ht="12.75" customHeight="1">
      <c r="A240" s="209"/>
      <c r="B240" s="209"/>
      <c r="C240" s="209"/>
      <c r="D240" s="210"/>
      <c r="E240" s="288"/>
      <c r="F240" s="289"/>
      <c r="G240" s="290"/>
      <c r="H240" s="29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</row>
    <row r="241" spans="1:26" ht="12.75" customHeight="1">
      <c r="A241" s="209"/>
      <c r="B241" s="209"/>
      <c r="C241" s="209"/>
      <c r="D241" s="210"/>
      <c r="E241" s="288"/>
      <c r="F241" s="289"/>
      <c r="G241" s="290"/>
      <c r="H241" s="29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</row>
    <row r="242" spans="1:26" ht="12.75" customHeight="1">
      <c r="A242" s="209"/>
      <c r="B242" s="209"/>
      <c r="C242" s="209"/>
      <c r="D242" s="210"/>
      <c r="E242" s="288"/>
      <c r="F242" s="289"/>
      <c r="G242" s="290"/>
      <c r="H242" s="29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</row>
    <row r="243" spans="1:26" ht="12.75" customHeight="1">
      <c r="A243" s="209"/>
      <c r="B243" s="209"/>
      <c r="C243" s="209"/>
      <c r="D243" s="210"/>
      <c r="E243" s="288"/>
      <c r="F243" s="289"/>
      <c r="G243" s="290"/>
      <c r="H243" s="29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</row>
    <row r="244" spans="1:26" ht="12.75" customHeight="1">
      <c r="A244" s="209"/>
      <c r="B244" s="209"/>
      <c r="C244" s="209"/>
      <c r="D244" s="210"/>
      <c r="E244" s="288"/>
      <c r="F244" s="289"/>
      <c r="G244" s="290"/>
      <c r="H244" s="29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</row>
    <row r="245" spans="1:26" ht="12.75" customHeight="1">
      <c r="A245" s="209"/>
      <c r="B245" s="209"/>
      <c r="C245" s="209"/>
      <c r="D245" s="210"/>
      <c r="E245" s="288"/>
      <c r="F245" s="289"/>
      <c r="G245" s="290"/>
      <c r="H245" s="29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</row>
    <row r="246" spans="1:26" ht="12.75" customHeight="1">
      <c r="A246" s="209"/>
      <c r="B246" s="209"/>
      <c r="C246" s="209"/>
      <c r="D246" s="210"/>
      <c r="E246" s="288"/>
      <c r="F246" s="289"/>
      <c r="G246" s="290"/>
      <c r="H246" s="29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</row>
    <row r="247" spans="1:26" ht="12.75" customHeight="1">
      <c r="A247" s="209"/>
      <c r="B247" s="209"/>
      <c r="C247" s="209"/>
      <c r="D247" s="210"/>
      <c r="E247" s="288"/>
      <c r="F247" s="289"/>
      <c r="G247" s="290"/>
      <c r="H247" s="29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</row>
    <row r="248" spans="1:26" ht="12.75" customHeight="1">
      <c r="A248" s="209"/>
      <c r="B248" s="209"/>
      <c r="C248" s="209"/>
      <c r="D248" s="210"/>
      <c r="E248" s="288"/>
      <c r="F248" s="289"/>
      <c r="G248" s="290"/>
      <c r="H248" s="29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</row>
    <row r="249" spans="1:26" ht="12.75" customHeight="1">
      <c r="A249" s="209"/>
      <c r="B249" s="209"/>
      <c r="C249" s="209"/>
      <c r="D249" s="210"/>
      <c r="E249" s="288"/>
      <c r="F249" s="289"/>
      <c r="G249" s="290"/>
      <c r="H249" s="29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</row>
    <row r="250" spans="1:26" ht="12.75" customHeight="1">
      <c r="A250" s="209"/>
      <c r="B250" s="209"/>
      <c r="C250" s="209"/>
      <c r="D250" s="210"/>
      <c r="E250" s="288"/>
      <c r="F250" s="289"/>
      <c r="G250" s="290"/>
      <c r="H250" s="29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</row>
    <row r="251" spans="1:26" ht="12.75" customHeight="1">
      <c r="A251" s="209"/>
      <c r="B251" s="209"/>
      <c r="C251" s="209"/>
      <c r="D251" s="210"/>
      <c r="E251" s="288"/>
      <c r="F251" s="289"/>
      <c r="G251" s="290"/>
      <c r="H251" s="29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</row>
    <row r="252" spans="1:26" ht="12.75" customHeight="1">
      <c r="A252" s="209"/>
      <c r="B252" s="209"/>
      <c r="C252" s="209"/>
      <c r="D252" s="210"/>
      <c r="E252" s="288"/>
      <c r="F252" s="289"/>
      <c r="G252" s="290"/>
      <c r="H252" s="29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</row>
    <row r="253" spans="1:26" ht="12.75" customHeight="1">
      <c r="A253" s="209"/>
      <c r="B253" s="209"/>
      <c r="C253" s="209"/>
      <c r="D253" s="210"/>
      <c r="E253" s="288"/>
      <c r="F253" s="289"/>
      <c r="G253" s="290"/>
      <c r="H253" s="29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</row>
    <row r="254" spans="1:26" ht="12.75" customHeight="1">
      <c r="A254" s="209"/>
      <c r="B254" s="209"/>
      <c r="C254" s="209"/>
      <c r="D254" s="210"/>
      <c r="E254" s="288"/>
      <c r="F254" s="289"/>
      <c r="G254" s="290"/>
      <c r="H254" s="29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</row>
    <row r="255" spans="1:26" ht="12.75" customHeight="1">
      <c r="A255" s="209"/>
      <c r="B255" s="209"/>
      <c r="C255" s="209"/>
      <c r="D255" s="210"/>
      <c r="E255" s="288"/>
      <c r="F255" s="289"/>
      <c r="G255" s="290"/>
      <c r="H255" s="29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</row>
    <row r="256" spans="1:26" ht="12.75" customHeight="1">
      <c r="A256" s="209"/>
      <c r="B256" s="209"/>
      <c r="C256" s="209"/>
      <c r="D256" s="210"/>
      <c r="E256" s="288"/>
      <c r="F256" s="289"/>
      <c r="G256" s="290"/>
      <c r="H256" s="29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</row>
    <row r="257" spans="1:26" ht="12.75" customHeight="1">
      <c r="A257" s="209"/>
      <c r="B257" s="209"/>
      <c r="C257" s="209"/>
      <c r="D257" s="210"/>
      <c r="E257" s="288"/>
      <c r="F257" s="289"/>
      <c r="G257" s="290"/>
      <c r="H257" s="29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</row>
    <row r="258" spans="1:26" ht="12.75" customHeight="1">
      <c r="A258" s="209"/>
      <c r="B258" s="209"/>
      <c r="C258" s="209"/>
      <c r="D258" s="210"/>
      <c r="E258" s="288"/>
      <c r="F258" s="289"/>
      <c r="G258" s="290"/>
      <c r="H258" s="29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</row>
    <row r="259" spans="1:26" ht="12.75" customHeight="1">
      <c r="A259" s="209"/>
      <c r="B259" s="209"/>
      <c r="C259" s="209"/>
      <c r="D259" s="210"/>
      <c r="E259" s="288"/>
      <c r="F259" s="289"/>
      <c r="G259" s="290"/>
      <c r="H259" s="29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</row>
    <row r="260" spans="1:26" ht="12.75" customHeight="1">
      <c r="A260" s="209"/>
      <c r="B260" s="209"/>
      <c r="C260" s="209"/>
      <c r="D260" s="210"/>
      <c r="E260" s="288"/>
      <c r="F260" s="289"/>
      <c r="G260" s="290"/>
      <c r="H260" s="29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</row>
    <row r="261" spans="1:26" ht="12.75" customHeight="1">
      <c r="A261" s="209"/>
      <c r="B261" s="209"/>
      <c r="C261" s="209"/>
      <c r="D261" s="210"/>
      <c r="E261" s="288"/>
      <c r="F261" s="289"/>
      <c r="G261" s="290"/>
      <c r="H261" s="29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</row>
    <row r="262" spans="1:26" ht="12.75" customHeight="1">
      <c r="A262" s="209"/>
      <c r="B262" s="209"/>
      <c r="C262" s="209"/>
      <c r="D262" s="210"/>
      <c r="E262" s="288"/>
      <c r="F262" s="289"/>
      <c r="G262" s="290"/>
      <c r="H262" s="29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</row>
    <row r="263" spans="1:26" ht="12.75" customHeight="1">
      <c r="A263" s="209"/>
      <c r="B263" s="209"/>
      <c r="C263" s="209"/>
      <c r="D263" s="210"/>
      <c r="E263" s="288"/>
      <c r="F263" s="289"/>
      <c r="G263" s="290"/>
      <c r="H263" s="29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</row>
    <row r="264" spans="1:26" ht="12.75" customHeight="1">
      <c r="A264" s="209"/>
      <c r="B264" s="209"/>
      <c r="C264" s="209"/>
      <c r="D264" s="210"/>
      <c r="E264" s="288"/>
      <c r="F264" s="289"/>
      <c r="G264" s="290"/>
      <c r="H264" s="29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</row>
    <row r="265" spans="1:26" ht="12.75" customHeight="1">
      <c r="A265" s="209"/>
      <c r="B265" s="209"/>
      <c r="C265" s="209"/>
      <c r="D265" s="210"/>
      <c r="E265" s="288"/>
      <c r="F265" s="289"/>
      <c r="G265" s="290"/>
      <c r="H265" s="29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</row>
    <row r="266" spans="1:26" ht="12.75" customHeight="1">
      <c r="A266" s="209"/>
      <c r="B266" s="209"/>
      <c r="C266" s="209"/>
      <c r="D266" s="210"/>
      <c r="E266" s="288"/>
      <c r="F266" s="289"/>
      <c r="G266" s="290"/>
      <c r="H266" s="29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</row>
    <row r="267" spans="1:26" ht="12.75" customHeight="1">
      <c r="A267" s="209"/>
      <c r="B267" s="209"/>
      <c r="C267" s="209"/>
      <c r="D267" s="210"/>
      <c r="E267" s="288"/>
      <c r="F267" s="289"/>
      <c r="G267" s="290"/>
      <c r="H267" s="29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</row>
    <row r="268" spans="1:26" ht="12.75" customHeight="1">
      <c r="A268" s="209"/>
      <c r="B268" s="209"/>
      <c r="C268" s="209"/>
      <c r="D268" s="210"/>
      <c r="E268" s="288"/>
      <c r="F268" s="289"/>
      <c r="G268" s="290"/>
      <c r="H268" s="29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</row>
    <row r="269" spans="1:26" ht="12.75" customHeight="1">
      <c r="A269" s="209"/>
      <c r="B269" s="209"/>
      <c r="C269" s="209"/>
      <c r="D269" s="210"/>
      <c r="E269" s="288"/>
      <c r="F269" s="289"/>
      <c r="G269" s="290"/>
      <c r="H269" s="29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</row>
    <row r="270" spans="1:26" ht="12.75" customHeight="1">
      <c r="A270" s="209"/>
      <c r="B270" s="209"/>
      <c r="C270" s="209"/>
      <c r="D270" s="210"/>
      <c r="E270" s="288"/>
      <c r="F270" s="289"/>
      <c r="G270" s="290"/>
      <c r="H270" s="29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</row>
    <row r="271" spans="1:26" ht="12.75" customHeight="1">
      <c r="A271" s="209"/>
      <c r="B271" s="209"/>
      <c r="C271" s="209"/>
      <c r="D271" s="210"/>
      <c r="E271" s="288"/>
      <c r="F271" s="289"/>
      <c r="G271" s="290"/>
      <c r="H271" s="29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</row>
    <row r="272" spans="1:26" ht="12.75" customHeight="1">
      <c r="A272" s="209"/>
      <c r="B272" s="209"/>
      <c r="C272" s="209"/>
      <c r="D272" s="210"/>
      <c r="E272" s="288"/>
      <c r="F272" s="289"/>
      <c r="G272" s="290"/>
      <c r="H272" s="29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</row>
    <row r="273" spans="1:26" ht="12.75" customHeight="1">
      <c r="A273" s="209"/>
      <c r="B273" s="209"/>
      <c r="C273" s="209"/>
      <c r="D273" s="210"/>
      <c r="E273" s="288"/>
      <c r="F273" s="289"/>
      <c r="G273" s="290"/>
      <c r="H273" s="29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</row>
    <row r="274" spans="1:26" ht="12.75" customHeight="1">
      <c r="A274" s="209"/>
      <c r="B274" s="209"/>
      <c r="C274" s="209"/>
      <c r="D274" s="210"/>
      <c r="E274" s="288"/>
      <c r="F274" s="289"/>
      <c r="G274" s="290"/>
      <c r="H274" s="29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</row>
    <row r="275" spans="1:26" ht="12.75" customHeight="1">
      <c r="A275" s="209"/>
      <c r="B275" s="209"/>
      <c r="C275" s="209"/>
      <c r="D275" s="210"/>
      <c r="E275" s="288"/>
      <c r="F275" s="289"/>
      <c r="G275" s="290"/>
      <c r="H275" s="29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</row>
    <row r="276" spans="1:26" ht="12.75" customHeight="1">
      <c r="A276" s="209"/>
      <c r="B276" s="209"/>
      <c r="C276" s="209"/>
      <c r="D276" s="210"/>
      <c r="E276" s="288"/>
      <c r="F276" s="289"/>
      <c r="G276" s="290"/>
      <c r="H276" s="29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</row>
    <row r="277" spans="1:26" ht="12.75" customHeight="1">
      <c r="A277" s="209"/>
      <c r="B277" s="209"/>
      <c r="C277" s="209"/>
      <c r="D277" s="210"/>
      <c r="E277" s="288"/>
      <c r="F277" s="289"/>
      <c r="G277" s="290"/>
      <c r="H277" s="29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</row>
    <row r="278" spans="1:26" ht="12.75" customHeight="1">
      <c r="A278" s="209"/>
      <c r="B278" s="209"/>
      <c r="C278" s="209"/>
      <c r="D278" s="210"/>
      <c r="E278" s="288"/>
      <c r="F278" s="289"/>
      <c r="G278" s="290"/>
      <c r="H278" s="29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</row>
    <row r="279" spans="1:26" ht="12.75" customHeight="1">
      <c r="A279" s="209"/>
      <c r="B279" s="209"/>
      <c r="C279" s="209"/>
      <c r="D279" s="210"/>
      <c r="E279" s="288"/>
      <c r="F279" s="289"/>
      <c r="G279" s="290"/>
      <c r="H279" s="29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</row>
    <row r="280" spans="1:26" ht="12.75" customHeight="1">
      <c r="A280" s="209"/>
      <c r="B280" s="209"/>
      <c r="C280" s="209"/>
      <c r="D280" s="210"/>
      <c r="E280" s="288"/>
      <c r="F280" s="289"/>
      <c r="G280" s="290"/>
      <c r="H280" s="29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</row>
    <row r="281" spans="1:26" ht="12.75" customHeight="1">
      <c r="A281" s="209"/>
      <c r="B281" s="209"/>
      <c r="C281" s="209"/>
      <c r="D281" s="210"/>
      <c r="E281" s="288"/>
      <c r="F281" s="289"/>
      <c r="G281" s="290"/>
      <c r="H281" s="29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</row>
    <row r="282" spans="1:26" ht="12.75" customHeight="1">
      <c r="A282" s="209"/>
      <c r="B282" s="209"/>
      <c r="C282" s="209"/>
      <c r="D282" s="210"/>
      <c r="E282" s="288"/>
      <c r="F282" s="289"/>
      <c r="G282" s="290"/>
      <c r="H282" s="29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</row>
    <row r="283" spans="1:26" ht="12.75" customHeight="1">
      <c r="A283" s="209"/>
      <c r="B283" s="209"/>
      <c r="C283" s="209"/>
      <c r="D283" s="210"/>
      <c r="E283" s="288"/>
      <c r="F283" s="289"/>
      <c r="G283" s="290"/>
      <c r="H283" s="29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</row>
    <row r="284" spans="1:26" ht="12.75" customHeight="1">
      <c r="A284" s="209"/>
      <c r="B284" s="209"/>
      <c r="C284" s="209"/>
      <c r="D284" s="210"/>
      <c r="E284" s="288"/>
      <c r="F284" s="289"/>
      <c r="G284" s="290"/>
      <c r="H284" s="29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</row>
    <row r="285" spans="1:26" ht="12.75" customHeight="1">
      <c r="A285" s="209"/>
      <c r="B285" s="209"/>
      <c r="C285" s="209"/>
      <c r="D285" s="210"/>
      <c r="E285" s="288"/>
      <c r="F285" s="289"/>
      <c r="G285" s="290"/>
      <c r="H285" s="29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</row>
    <row r="286" spans="1:26" ht="12.75" customHeight="1">
      <c r="A286" s="209"/>
      <c r="B286" s="209"/>
      <c r="C286" s="209"/>
      <c r="D286" s="210"/>
      <c r="E286" s="288"/>
      <c r="F286" s="289"/>
      <c r="G286" s="290"/>
      <c r="H286" s="29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</row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C1:H1"/>
    <mergeCell ref="C86:G86"/>
    <mergeCell ref="C2:H2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  <oddFooter>&amp;CStránka &amp;P 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G26" sqref="G26"/>
    </sheetView>
  </sheetViews>
  <sheetFormatPr defaultColWidth="14.42578125" defaultRowHeight="15" customHeight="1"/>
  <cols>
    <col min="1" max="1" width="11.140625" customWidth="1"/>
    <col min="2" max="2" width="61.7109375" customWidth="1"/>
    <col min="3" max="4" width="10.140625" customWidth="1"/>
    <col min="5" max="7" width="18.140625" customWidth="1"/>
    <col min="8" max="8" width="22.140625" customWidth="1"/>
    <col min="9" max="26" width="8" customWidth="1"/>
  </cols>
  <sheetData>
    <row r="1" spans="1:26" ht="15.75" customHeight="1">
      <c r="A1" s="381" t="s">
        <v>596</v>
      </c>
      <c r="B1" s="351"/>
      <c r="C1" s="351"/>
      <c r="D1" s="351"/>
      <c r="E1" s="351"/>
      <c r="F1" s="351"/>
      <c r="G1" s="351"/>
      <c r="H1" s="352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5.75" customHeight="1">
      <c r="A2" s="228" t="s">
        <v>598</v>
      </c>
      <c r="B2" s="229" t="s">
        <v>554</v>
      </c>
      <c r="C2" s="230" t="s">
        <v>599</v>
      </c>
      <c r="D2" s="231" t="s">
        <v>601</v>
      </c>
      <c r="E2" s="232" t="s">
        <v>602</v>
      </c>
      <c r="F2" s="232" t="s">
        <v>603</v>
      </c>
      <c r="G2" s="232" t="s">
        <v>604</v>
      </c>
      <c r="H2" s="233" t="s">
        <v>605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</row>
    <row r="3" spans="1:26" ht="15" customHeight="1">
      <c r="A3" s="235"/>
      <c r="B3" s="236"/>
      <c r="C3" s="235"/>
      <c r="D3" s="237"/>
      <c r="E3" s="238"/>
      <c r="F3" s="238"/>
      <c r="G3" s="238"/>
      <c r="H3" s="238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</row>
    <row r="4" spans="1:26" ht="16.5" customHeight="1">
      <c r="A4" s="382" t="s">
        <v>609</v>
      </c>
      <c r="B4" s="355"/>
      <c r="C4" s="355"/>
      <c r="D4" s="361"/>
      <c r="E4" s="239"/>
      <c r="F4" s="239"/>
      <c r="G4" s="239"/>
      <c r="H4" s="240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ht="51.75" customHeight="1">
      <c r="A5" s="242" t="s">
        <v>612</v>
      </c>
      <c r="B5" s="243" t="s">
        <v>614</v>
      </c>
      <c r="C5" s="244" t="s">
        <v>61</v>
      </c>
      <c r="D5" s="245">
        <v>2</v>
      </c>
      <c r="E5" s="313">
        <v>0</v>
      </c>
      <c r="F5" s="246">
        <f>E5*D5</f>
        <v>0</v>
      </c>
      <c r="G5" s="313">
        <v>0</v>
      </c>
      <c r="H5" s="246">
        <f>F5+G5</f>
        <v>0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</row>
    <row r="6" spans="1:26" ht="15" customHeight="1">
      <c r="A6" s="248"/>
      <c r="B6" s="249"/>
      <c r="C6" s="250"/>
      <c r="D6" s="251"/>
      <c r="E6" s="314"/>
      <c r="F6" s="252"/>
      <c r="G6" s="252"/>
      <c r="H6" s="252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</row>
    <row r="7" spans="1:26" ht="16.5" customHeight="1">
      <c r="A7" s="382" t="s">
        <v>617</v>
      </c>
      <c r="B7" s="355"/>
      <c r="C7" s="355"/>
      <c r="D7" s="355"/>
      <c r="E7" s="315"/>
      <c r="F7" s="253"/>
      <c r="G7" s="253"/>
      <c r="H7" s="254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</row>
    <row r="8" spans="1:26" ht="15" customHeight="1">
      <c r="A8" s="242" t="s">
        <v>619</v>
      </c>
      <c r="B8" s="243" t="s">
        <v>620</v>
      </c>
      <c r="C8" s="244" t="s">
        <v>93</v>
      </c>
      <c r="D8" s="245">
        <v>6</v>
      </c>
      <c r="E8" s="313">
        <v>0</v>
      </c>
      <c r="F8" s="246">
        <f t="shared" ref="F8:F12" si="0">E8*D8</f>
        <v>0</v>
      </c>
      <c r="G8" s="313">
        <v>0</v>
      </c>
      <c r="H8" s="246">
        <f t="shared" ref="H8:H12" si="1">F8+G8</f>
        <v>0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</row>
    <row r="9" spans="1:26" ht="15" customHeight="1">
      <c r="A9" s="242" t="s">
        <v>623</v>
      </c>
      <c r="B9" s="243" t="s">
        <v>624</v>
      </c>
      <c r="C9" s="244" t="s">
        <v>61</v>
      </c>
      <c r="D9" s="245">
        <v>3</v>
      </c>
      <c r="E9" s="313">
        <v>0</v>
      </c>
      <c r="F9" s="246">
        <f t="shared" si="0"/>
        <v>0</v>
      </c>
      <c r="G9" s="313">
        <v>0</v>
      </c>
      <c r="H9" s="246">
        <f t="shared" si="1"/>
        <v>0</v>
      </c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1:26" ht="15" customHeight="1">
      <c r="A10" s="242" t="s">
        <v>626</v>
      </c>
      <c r="B10" s="243" t="s">
        <v>132</v>
      </c>
      <c r="C10" s="244" t="s">
        <v>93</v>
      </c>
      <c r="D10" s="245">
        <v>12</v>
      </c>
      <c r="E10" s="313">
        <v>0</v>
      </c>
      <c r="F10" s="246">
        <f t="shared" si="0"/>
        <v>0</v>
      </c>
      <c r="G10" s="313">
        <v>0</v>
      </c>
      <c r="H10" s="246">
        <f t="shared" si="1"/>
        <v>0</v>
      </c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</row>
    <row r="11" spans="1:26" ht="15" customHeight="1">
      <c r="A11" s="242" t="s">
        <v>628</v>
      </c>
      <c r="B11" s="243" t="s">
        <v>629</v>
      </c>
      <c r="C11" s="244" t="s">
        <v>61</v>
      </c>
      <c r="D11" s="245">
        <v>4</v>
      </c>
      <c r="E11" s="313">
        <v>0</v>
      </c>
      <c r="F11" s="246">
        <f t="shared" si="0"/>
        <v>0</v>
      </c>
      <c r="G11" s="313">
        <v>0</v>
      </c>
      <c r="H11" s="246">
        <f t="shared" si="1"/>
        <v>0</v>
      </c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</row>
    <row r="12" spans="1:26" ht="15" customHeight="1">
      <c r="A12" s="242" t="s">
        <v>631</v>
      </c>
      <c r="B12" s="243" t="s">
        <v>632</v>
      </c>
      <c r="C12" s="244" t="s">
        <v>83</v>
      </c>
      <c r="D12" s="245">
        <v>1</v>
      </c>
      <c r="E12" s="313">
        <v>0</v>
      </c>
      <c r="F12" s="246">
        <f t="shared" si="0"/>
        <v>0</v>
      </c>
      <c r="G12" s="313">
        <v>0</v>
      </c>
      <c r="H12" s="246">
        <f t="shared" si="1"/>
        <v>0</v>
      </c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</row>
    <row r="13" spans="1:26" ht="15" customHeight="1">
      <c r="A13" s="248"/>
      <c r="B13" s="255"/>
      <c r="C13" s="250"/>
      <c r="D13" s="256"/>
      <c r="E13" s="314"/>
      <c r="F13" s="252"/>
      <c r="G13" s="314"/>
      <c r="H13" s="252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</row>
    <row r="14" spans="1:26" ht="16.5" customHeight="1">
      <c r="A14" s="382" t="s">
        <v>637</v>
      </c>
      <c r="B14" s="355"/>
      <c r="C14" s="355"/>
      <c r="D14" s="361"/>
      <c r="E14" s="316"/>
      <c r="F14" s="257"/>
      <c r="G14" s="316"/>
      <c r="H14" s="258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</row>
    <row r="15" spans="1:26" ht="15" customHeight="1">
      <c r="A15" s="242" t="s">
        <v>640</v>
      </c>
      <c r="B15" s="243" t="s">
        <v>641</v>
      </c>
      <c r="C15" s="244" t="s">
        <v>93</v>
      </c>
      <c r="D15" s="245">
        <v>18</v>
      </c>
      <c r="E15" s="313">
        <v>0</v>
      </c>
      <c r="F15" s="246">
        <f>E15*D15</f>
        <v>0</v>
      </c>
      <c r="G15" s="313">
        <v>0</v>
      </c>
      <c r="H15" s="246">
        <f>F15+G15</f>
        <v>0</v>
      </c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5" customHeight="1">
      <c r="A16" s="248"/>
      <c r="B16" s="255"/>
      <c r="C16" s="250"/>
      <c r="D16" s="259"/>
      <c r="E16" s="317"/>
      <c r="F16" s="260"/>
      <c r="G16" s="317"/>
      <c r="H16" s="260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</row>
    <row r="17" spans="1:26" ht="16.5" customHeight="1">
      <c r="A17" s="382" t="s">
        <v>645</v>
      </c>
      <c r="B17" s="355"/>
      <c r="C17" s="355"/>
      <c r="D17" s="361"/>
      <c r="E17" s="316"/>
      <c r="F17" s="257"/>
      <c r="G17" s="257"/>
      <c r="H17" s="258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</row>
    <row r="18" spans="1:26" ht="15" customHeight="1">
      <c r="A18" s="242" t="s">
        <v>647</v>
      </c>
      <c r="B18" s="243" t="s">
        <v>648</v>
      </c>
      <c r="C18" s="244" t="s">
        <v>83</v>
      </c>
      <c r="D18" s="245">
        <v>1</v>
      </c>
      <c r="E18" s="313">
        <v>0</v>
      </c>
      <c r="F18" s="246">
        <f t="shared" ref="F18:F22" si="2">E18*D18</f>
        <v>0</v>
      </c>
      <c r="G18" s="313">
        <v>0</v>
      </c>
      <c r="H18" s="246">
        <f t="shared" ref="H18:H22" si="3">F18+G18</f>
        <v>0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</row>
    <row r="19" spans="1:26" ht="15" customHeight="1">
      <c r="A19" s="242" t="s">
        <v>651</v>
      </c>
      <c r="B19" s="243" t="s">
        <v>191</v>
      </c>
      <c r="C19" s="244" t="s">
        <v>83</v>
      </c>
      <c r="D19" s="245">
        <v>1</v>
      </c>
      <c r="E19" s="313">
        <v>0</v>
      </c>
      <c r="F19" s="246">
        <f t="shared" si="2"/>
        <v>0</v>
      </c>
      <c r="G19" s="313">
        <v>0</v>
      </c>
      <c r="H19" s="246">
        <f t="shared" si="3"/>
        <v>0</v>
      </c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</row>
    <row r="20" spans="1:26" ht="15" customHeight="1">
      <c r="A20" s="242" t="s">
        <v>652</v>
      </c>
      <c r="B20" s="243" t="s">
        <v>653</v>
      </c>
      <c r="C20" s="244" t="s">
        <v>83</v>
      </c>
      <c r="D20" s="245">
        <v>1</v>
      </c>
      <c r="E20" s="313">
        <v>0</v>
      </c>
      <c r="F20" s="246">
        <f t="shared" si="2"/>
        <v>0</v>
      </c>
      <c r="G20" s="313">
        <v>0</v>
      </c>
      <c r="H20" s="246">
        <f t="shared" si="3"/>
        <v>0</v>
      </c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</row>
    <row r="21" spans="1:26" ht="15" customHeight="1">
      <c r="A21" s="242" t="s">
        <v>654</v>
      </c>
      <c r="B21" s="243" t="s">
        <v>546</v>
      </c>
      <c r="C21" s="244" t="s">
        <v>83</v>
      </c>
      <c r="D21" s="245">
        <v>1</v>
      </c>
      <c r="E21" s="313">
        <v>0</v>
      </c>
      <c r="F21" s="246">
        <f t="shared" si="2"/>
        <v>0</v>
      </c>
      <c r="G21" s="313">
        <v>0</v>
      </c>
      <c r="H21" s="246">
        <f t="shared" si="3"/>
        <v>0</v>
      </c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</row>
    <row r="22" spans="1:26" ht="15" customHeight="1">
      <c r="A22" s="242" t="s">
        <v>656</v>
      </c>
      <c r="B22" s="243" t="s">
        <v>548</v>
      </c>
      <c r="C22" s="244" t="s">
        <v>83</v>
      </c>
      <c r="D22" s="245">
        <v>1</v>
      </c>
      <c r="E22" s="313">
        <v>0</v>
      </c>
      <c r="F22" s="246">
        <f t="shared" si="2"/>
        <v>0</v>
      </c>
      <c r="G22" s="313">
        <v>0</v>
      </c>
      <c r="H22" s="246">
        <f t="shared" si="3"/>
        <v>0</v>
      </c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</row>
    <row r="23" spans="1:26" ht="16.5" customHeight="1">
      <c r="A23" s="261"/>
      <c r="B23" s="262"/>
      <c r="C23" s="263"/>
      <c r="D23" s="264"/>
      <c r="E23" s="265"/>
      <c r="F23" s="265"/>
      <c r="G23" s="265"/>
      <c r="H23" s="265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</row>
    <row r="24" spans="1:26" ht="16.5" customHeight="1">
      <c r="A24" s="266"/>
      <c r="B24" s="266"/>
      <c r="C24" s="267" t="s">
        <v>661</v>
      </c>
      <c r="D24" s="268" t="s">
        <v>661</v>
      </c>
      <c r="E24" s="269"/>
      <c r="F24" s="270"/>
      <c r="G24" s="271"/>
      <c r="H24" s="270">
        <f>SUM(F5:F22)</f>
        <v>0</v>
      </c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</row>
    <row r="25" spans="1:26" ht="16.5" customHeight="1">
      <c r="A25" s="272"/>
      <c r="B25" s="247"/>
      <c r="C25" s="273"/>
      <c r="D25" s="268" t="s">
        <v>664</v>
      </c>
      <c r="E25" s="274"/>
      <c r="F25" s="270"/>
      <c r="G25" s="270"/>
      <c r="H25" s="270">
        <f>SUM(G5:G22)</f>
        <v>0</v>
      </c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</row>
    <row r="26" spans="1:26" ht="15" customHeight="1">
      <c r="A26" s="273"/>
      <c r="B26" s="241"/>
      <c r="C26" s="273"/>
      <c r="D26" s="275" t="s">
        <v>666</v>
      </c>
      <c r="E26" s="276"/>
      <c r="F26" s="278"/>
      <c r="G26" s="276"/>
      <c r="H26" s="278">
        <f>H24+H25</f>
        <v>0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</row>
    <row r="27" spans="1:26" ht="15" customHeight="1">
      <c r="A27" s="273"/>
      <c r="B27" s="241"/>
      <c r="C27" s="273"/>
      <c r="D27" s="282"/>
      <c r="E27" s="283"/>
      <c r="F27" s="283"/>
      <c r="G27" s="283"/>
      <c r="H27" s="283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</row>
    <row r="28" spans="1:26" ht="15" customHeight="1">
      <c r="A28" s="273"/>
      <c r="B28" s="241"/>
      <c r="C28" s="273"/>
      <c r="D28" s="282"/>
      <c r="E28" s="283"/>
      <c r="F28" s="283"/>
      <c r="G28" s="283"/>
      <c r="H28" s="283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</row>
    <row r="29" spans="1:26" ht="15" customHeight="1">
      <c r="A29" s="273"/>
      <c r="B29" s="241"/>
      <c r="C29" s="273"/>
      <c r="D29" s="282"/>
      <c r="E29" s="283"/>
      <c r="F29" s="283"/>
      <c r="G29" s="283"/>
      <c r="H29" s="283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</row>
    <row r="30" spans="1:26" ht="15" customHeight="1">
      <c r="A30" s="273"/>
      <c r="B30" s="241"/>
      <c r="C30" s="273"/>
      <c r="D30" s="282"/>
      <c r="E30" s="283"/>
      <c r="F30" s="283"/>
      <c r="G30" s="283"/>
      <c r="H30" s="283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</row>
    <row r="31" spans="1:26" ht="15" customHeight="1">
      <c r="A31" s="273"/>
      <c r="B31" s="241"/>
      <c r="C31" s="273"/>
      <c r="D31" s="282"/>
      <c r="E31" s="283"/>
      <c r="F31" s="283"/>
      <c r="G31" s="283"/>
      <c r="H31" s="283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</row>
    <row r="32" spans="1:26" ht="15" customHeight="1">
      <c r="A32" s="273"/>
      <c r="B32" s="241"/>
      <c r="C32" s="273"/>
      <c r="D32" s="282"/>
      <c r="E32" s="283"/>
      <c r="F32" s="283"/>
      <c r="G32" s="283"/>
      <c r="H32" s="283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</row>
    <row r="33" spans="1:26" ht="15" customHeight="1">
      <c r="A33" s="273"/>
      <c r="B33" s="241"/>
      <c r="C33" s="273"/>
      <c r="D33" s="282"/>
      <c r="E33" s="283"/>
      <c r="F33" s="283"/>
      <c r="G33" s="283"/>
      <c r="H33" s="283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</row>
    <row r="34" spans="1:26" ht="15" customHeight="1">
      <c r="A34" s="273"/>
      <c r="B34" s="241"/>
      <c r="C34" s="273"/>
      <c r="D34" s="282"/>
      <c r="E34" s="283"/>
      <c r="F34" s="283"/>
      <c r="G34" s="283"/>
      <c r="H34" s="283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</row>
    <row r="35" spans="1:26" ht="15" customHeight="1">
      <c r="A35" s="273"/>
      <c r="B35" s="241"/>
      <c r="C35" s="273"/>
      <c r="D35" s="282"/>
      <c r="E35" s="283"/>
      <c r="F35" s="283"/>
      <c r="G35" s="283"/>
      <c r="H35" s="283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</row>
    <row r="36" spans="1:26" ht="15" customHeight="1">
      <c r="A36" s="273"/>
      <c r="B36" s="241"/>
      <c r="C36" s="273"/>
      <c r="D36" s="282"/>
      <c r="E36" s="283"/>
      <c r="F36" s="283"/>
      <c r="G36" s="283"/>
      <c r="H36" s="283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</row>
    <row r="37" spans="1:26" ht="15" customHeight="1">
      <c r="A37" s="273"/>
      <c r="B37" s="241"/>
      <c r="C37" s="273"/>
      <c r="D37" s="282"/>
      <c r="E37" s="283"/>
      <c r="F37" s="283"/>
      <c r="G37" s="283"/>
      <c r="H37" s="283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</row>
    <row r="38" spans="1:26" ht="15" customHeight="1">
      <c r="A38" s="273"/>
      <c r="B38" s="241"/>
      <c r="C38" s="273"/>
      <c r="D38" s="282"/>
      <c r="E38" s="283"/>
      <c r="F38" s="283"/>
      <c r="G38" s="283"/>
      <c r="H38" s="283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</row>
    <row r="39" spans="1:26" ht="15" customHeight="1">
      <c r="A39" s="273"/>
      <c r="B39" s="241"/>
      <c r="C39" s="273"/>
      <c r="D39" s="282"/>
      <c r="E39" s="283"/>
      <c r="F39" s="283"/>
      <c r="G39" s="283"/>
      <c r="H39" s="283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</row>
    <row r="40" spans="1:26" ht="15" customHeight="1">
      <c r="A40" s="273"/>
      <c r="B40" s="241"/>
      <c r="C40" s="273"/>
      <c r="D40" s="282"/>
      <c r="E40" s="283"/>
      <c r="F40" s="283"/>
      <c r="G40" s="283"/>
      <c r="H40" s="283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</row>
    <row r="41" spans="1:26" ht="15" customHeight="1">
      <c r="A41" s="273"/>
      <c r="B41" s="241"/>
      <c r="C41" s="273"/>
      <c r="D41" s="282"/>
      <c r="E41" s="283"/>
      <c r="F41" s="283"/>
      <c r="G41" s="283"/>
      <c r="H41" s="283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</row>
    <row r="42" spans="1:26" ht="15" customHeight="1">
      <c r="A42" s="273"/>
      <c r="B42" s="241"/>
      <c r="C42" s="273"/>
      <c r="D42" s="282"/>
      <c r="E42" s="283"/>
      <c r="F42" s="283"/>
      <c r="G42" s="283"/>
      <c r="H42" s="283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</row>
    <row r="43" spans="1:26" ht="15" customHeight="1">
      <c r="A43" s="273"/>
      <c r="B43" s="241"/>
      <c r="C43" s="273"/>
      <c r="D43" s="282"/>
      <c r="E43" s="283"/>
      <c r="F43" s="283"/>
      <c r="G43" s="283"/>
      <c r="H43" s="283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</row>
    <row r="44" spans="1:26" ht="15" customHeight="1">
      <c r="A44" s="273"/>
      <c r="B44" s="241"/>
      <c r="C44" s="273"/>
      <c r="D44" s="282"/>
      <c r="E44" s="283"/>
      <c r="F44" s="283"/>
      <c r="G44" s="283"/>
      <c r="H44" s="283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</row>
    <row r="45" spans="1:26" ht="15" customHeight="1">
      <c r="A45" s="273"/>
      <c r="B45" s="241"/>
      <c r="C45" s="273"/>
      <c r="D45" s="282"/>
      <c r="E45" s="283"/>
      <c r="F45" s="283"/>
      <c r="G45" s="283"/>
      <c r="H45" s="283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</row>
    <row r="46" spans="1:26" ht="15" customHeight="1">
      <c r="A46" s="273"/>
      <c r="B46" s="241"/>
      <c r="C46" s="273"/>
      <c r="D46" s="282"/>
      <c r="E46" s="283"/>
      <c r="F46" s="283"/>
      <c r="G46" s="283"/>
      <c r="H46" s="283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</row>
    <row r="47" spans="1:26" ht="15" customHeight="1">
      <c r="A47" s="273"/>
      <c r="B47" s="241"/>
      <c r="C47" s="273"/>
      <c r="D47" s="282"/>
      <c r="E47" s="283"/>
      <c r="F47" s="283"/>
      <c r="G47" s="283"/>
      <c r="H47" s="283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</row>
    <row r="48" spans="1:26" ht="15" customHeight="1">
      <c r="A48" s="273"/>
      <c r="B48" s="241"/>
      <c r="C48" s="273"/>
      <c r="D48" s="282"/>
      <c r="E48" s="283"/>
      <c r="F48" s="283"/>
      <c r="G48" s="283"/>
      <c r="H48" s="283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</row>
    <row r="49" spans="1:26" ht="15" customHeight="1">
      <c r="A49" s="273"/>
      <c r="B49" s="241"/>
      <c r="C49" s="273"/>
      <c r="D49" s="282"/>
      <c r="E49" s="283"/>
      <c r="F49" s="283"/>
      <c r="G49" s="283"/>
      <c r="H49" s="283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</row>
    <row r="50" spans="1:26" ht="15" customHeight="1">
      <c r="A50" s="273"/>
      <c r="B50" s="241"/>
      <c r="C50" s="273"/>
      <c r="D50" s="282"/>
      <c r="E50" s="283"/>
      <c r="F50" s="283"/>
      <c r="G50" s="283"/>
      <c r="H50" s="283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</row>
    <row r="51" spans="1:26" ht="15" customHeight="1">
      <c r="A51" s="273"/>
      <c r="B51" s="241"/>
      <c r="C51" s="273"/>
      <c r="D51" s="282"/>
      <c r="E51" s="283"/>
      <c r="F51" s="283"/>
      <c r="G51" s="283"/>
      <c r="H51" s="283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</row>
    <row r="52" spans="1:26" ht="15" customHeight="1">
      <c r="A52" s="273"/>
      <c r="B52" s="241"/>
      <c r="C52" s="273"/>
      <c r="D52" s="282"/>
      <c r="E52" s="283"/>
      <c r="F52" s="283"/>
      <c r="G52" s="283"/>
      <c r="H52" s="283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</row>
    <row r="53" spans="1:26" ht="15" customHeight="1">
      <c r="A53" s="273"/>
      <c r="B53" s="241"/>
      <c r="C53" s="273"/>
      <c r="D53" s="282"/>
      <c r="E53" s="283"/>
      <c r="F53" s="283"/>
      <c r="G53" s="283"/>
      <c r="H53" s="283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</row>
    <row r="54" spans="1:26" ht="15" customHeight="1">
      <c r="A54" s="273"/>
      <c r="B54" s="241"/>
      <c r="C54" s="273"/>
      <c r="D54" s="282"/>
      <c r="E54" s="283"/>
      <c r="F54" s="283"/>
      <c r="G54" s="283"/>
      <c r="H54" s="283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</row>
    <row r="55" spans="1:26" ht="15" customHeight="1">
      <c r="A55" s="273"/>
      <c r="B55" s="241"/>
      <c r="C55" s="273"/>
      <c r="D55" s="282"/>
      <c r="E55" s="283"/>
      <c r="F55" s="283"/>
      <c r="G55" s="283"/>
      <c r="H55" s="283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</row>
    <row r="56" spans="1:26" ht="15" customHeight="1">
      <c r="A56" s="273"/>
      <c r="B56" s="241"/>
      <c r="C56" s="273"/>
      <c r="D56" s="282"/>
      <c r="E56" s="283"/>
      <c r="F56" s="283"/>
      <c r="G56" s="283"/>
      <c r="H56" s="283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</row>
    <row r="57" spans="1:26" ht="15" customHeight="1">
      <c r="A57" s="273"/>
      <c r="B57" s="241"/>
      <c r="C57" s="273"/>
      <c r="D57" s="282"/>
      <c r="E57" s="283"/>
      <c r="F57" s="283"/>
      <c r="G57" s="283"/>
      <c r="H57" s="283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</row>
    <row r="58" spans="1:26" ht="15" customHeight="1">
      <c r="A58" s="273"/>
      <c r="B58" s="241"/>
      <c r="C58" s="273"/>
      <c r="D58" s="282"/>
      <c r="E58" s="283"/>
      <c r="F58" s="283"/>
      <c r="G58" s="283"/>
      <c r="H58" s="283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</row>
    <row r="59" spans="1:26" ht="15" customHeight="1">
      <c r="A59" s="273"/>
      <c r="B59" s="241"/>
      <c r="C59" s="273"/>
      <c r="D59" s="282"/>
      <c r="E59" s="283"/>
      <c r="F59" s="283"/>
      <c r="G59" s="283"/>
      <c r="H59" s="283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</row>
    <row r="60" spans="1:26" ht="15" customHeight="1">
      <c r="A60" s="273"/>
      <c r="B60" s="241"/>
      <c r="C60" s="273"/>
      <c r="D60" s="282"/>
      <c r="E60" s="283"/>
      <c r="F60" s="283"/>
      <c r="G60" s="283"/>
      <c r="H60" s="283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</row>
    <row r="61" spans="1:26" ht="15" customHeight="1">
      <c r="A61" s="273"/>
      <c r="B61" s="241"/>
      <c r="C61" s="273"/>
      <c r="D61" s="282"/>
      <c r="E61" s="283"/>
      <c r="F61" s="283"/>
      <c r="G61" s="283"/>
      <c r="H61" s="283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1:26" ht="15" customHeight="1">
      <c r="A62" s="273"/>
      <c r="B62" s="241"/>
      <c r="C62" s="273"/>
      <c r="D62" s="282"/>
      <c r="E62" s="283"/>
      <c r="F62" s="283"/>
      <c r="G62" s="283"/>
      <c r="H62" s="283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</row>
    <row r="63" spans="1:26" ht="15" customHeight="1">
      <c r="A63" s="273"/>
      <c r="B63" s="241"/>
      <c r="C63" s="273"/>
      <c r="D63" s="282"/>
      <c r="E63" s="283"/>
      <c r="F63" s="283"/>
      <c r="G63" s="283"/>
      <c r="H63" s="283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</row>
    <row r="64" spans="1:26" ht="15" customHeight="1">
      <c r="A64" s="273"/>
      <c r="B64" s="241"/>
      <c r="C64" s="273"/>
      <c r="D64" s="282"/>
      <c r="E64" s="283"/>
      <c r="F64" s="283"/>
      <c r="G64" s="283"/>
      <c r="H64" s="283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</row>
    <row r="65" spans="1:26" ht="15" customHeight="1">
      <c r="A65" s="273"/>
      <c r="B65" s="241"/>
      <c r="C65" s="273"/>
      <c r="D65" s="282"/>
      <c r="E65" s="283"/>
      <c r="F65" s="283"/>
      <c r="G65" s="283"/>
      <c r="H65" s="283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</row>
    <row r="66" spans="1:26" ht="15" customHeight="1">
      <c r="A66" s="273"/>
      <c r="B66" s="241"/>
      <c r="C66" s="273"/>
      <c r="D66" s="282"/>
      <c r="E66" s="283"/>
      <c r="F66" s="283"/>
      <c r="G66" s="283"/>
      <c r="H66" s="283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</row>
    <row r="67" spans="1:26" ht="15" customHeight="1">
      <c r="A67" s="273"/>
      <c r="B67" s="241"/>
      <c r="C67" s="273"/>
      <c r="D67" s="282"/>
      <c r="E67" s="283"/>
      <c r="F67" s="283"/>
      <c r="G67" s="283"/>
      <c r="H67" s="283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</row>
    <row r="68" spans="1:26" ht="15" customHeight="1">
      <c r="A68" s="273"/>
      <c r="B68" s="241"/>
      <c r="C68" s="273"/>
      <c r="D68" s="282"/>
      <c r="E68" s="283"/>
      <c r="F68" s="283"/>
      <c r="G68" s="283"/>
      <c r="H68" s="283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</row>
    <row r="69" spans="1:26" ht="15" customHeight="1">
      <c r="A69" s="273"/>
      <c r="B69" s="241"/>
      <c r="C69" s="273"/>
      <c r="D69" s="282"/>
      <c r="E69" s="283"/>
      <c r="F69" s="283"/>
      <c r="G69" s="283"/>
      <c r="H69" s="283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</row>
    <row r="70" spans="1:26" ht="15" customHeight="1">
      <c r="A70" s="273"/>
      <c r="B70" s="241"/>
      <c r="C70" s="273"/>
      <c r="D70" s="282"/>
      <c r="E70" s="283"/>
      <c r="F70" s="283"/>
      <c r="G70" s="283"/>
      <c r="H70" s="283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</row>
    <row r="71" spans="1:26" ht="15" customHeight="1">
      <c r="A71" s="273"/>
      <c r="B71" s="241"/>
      <c r="C71" s="273"/>
      <c r="D71" s="282"/>
      <c r="E71" s="283"/>
      <c r="F71" s="283"/>
      <c r="G71" s="283"/>
      <c r="H71" s="283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</row>
    <row r="72" spans="1:26" ht="15" customHeight="1">
      <c r="A72" s="273"/>
      <c r="B72" s="241"/>
      <c r="C72" s="273"/>
      <c r="D72" s="282"/>
      <c r="E72" s="283"/>
      <c r="F72" s="283"/>
      <c r="G72" s="283"/>
      <c r="H72" s="283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</row>
    <row r="73" spans="1:26" ht="15" customHeight="1">
      <c r="A73" s="273"/>
      <c r="B73" s="241"/>
      <c r="C73" s="273"/>
      <c r="D73" s="282"/>
      <c r="E73" s="283"/>
      <c r="F73" s="283"/>
      <c r="G73" s="283"/>
      <c r="H73" s="283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</row>
    <row r="74" spans="1:26" ht="15" customHeight="1">
      <c r="A74" s="273"/>
      <c r="B74" s="241"/>
      <c r="C74" s="273"/>
      <c r="D74" s="282"/>
      <c r="E74" s="283"/>
      <c r="F74" s="283"/>
      <c r="G74" s="283"/>
      <c r="H74" s="283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</row>
    <row r="75" spans="1:26" ht="15" customHeight="1">
      <c r="A75" s="273"/>
      <c r="B75" s="241"/>
      <c r="C75" s="273"/>
      <c r="D75" s="282"/>
      <c r="E75" s="283"/>
      <c r="F75" s="283"/>
      <c r="G75" s="283"/>
      <c r="H75" s="283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</row>
    <row r="76" spans="1:26" ht="15" customHeight="1">
      <c r="A76" s="273"/>
      <c r="B76" s="291"/>
      <c r="C76" s="273"/>
      <c r="D76" s="282"/>
      <c r="E76" s="283"/>
      <c r="F76" s="283"/>
      <c r="G76" s="283"/>
      <c r="H76" s="283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</row>
    <row r="77" spans="1:26" ht="15" customHeight="1">
      <c r="A77" s="273"/>
      <c r="B77" s="291"/>
      <c r="C77" s="273"/>
      <c r="D77" s="282"/>
      <c r="E77" s="283"/>
      <c r="F77" s="283"/>
      <c r="G77" s="283"/>
      <c r="H77" s="283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</row>
    <row r="78" spans="1:26" ht="15" customHeight="1">
      <c r="A78" s="273"/>
      <c r="B78" s="241"/>
      <c r="C78" s="273"/>
      <c r="D78" s="282"/>
      <c r="E78" s="283"/>
      <c r="F78" s="283"/>
      <c r="G78" s="283"/>
      <c r="H78" s="283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</row>
    <row r="79" spans="1:26" ht="15" customHeight="1">
      <c r="A79" s="273"/>
      <c r="B79" s="241"/>
      <c r="C79" s="273"/>
      <c r="D79" s="282"/>
      <c r="E79" s="283"/>
      <c r="F79" s="283"/>
      <c r="G79" s="283"/>
      <c r="H79" s="283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</row>
    <row r="80" spans="1:26" ht="15" customHeight="1">
      <c r="A80" s="273"/>
      <c r="B80" s="291"/>
      <c r="C80" s="273"/>
      <c r="D80" s="282"/>
      <c r="E80" s="283"/>
      <c r="F80" s="283"/>
      <c r="G80" s="283"/>
      <c r="H80" s="283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</row>
    <row r="81" spans="1:26" ht="15" customHeight="1">
      <c r="A81" s="273"/>
      <c r="B81" s="291"/>
      <c r="C81" s="273"/>
      <c r="D81" s="282"/>
      <c r="E81" s="283"/>
      <c r="F81" s="283"/>
      <c r="G81" s="283"/>
      <c r="H81" s="283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</row>
    <row r="82" spans="1:26" ht="15" customHeight="1">
      <c r="A82" s="273"/>
      <c r="B82" s="291"/>
      <c r="C82" s="273"/>
      <c r="D82" s="282"/>
      <c r="E82" s="283"/>
      <c r="F82" s="283"/>
      <c r="G82" s="283"/>
      <c r="H82" s="283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</row>
    <row r="83" spans="1:26" ht="15" customHeight="1">
      <c r="A83" s="273"/>
      <c r="B83" s="241"/>
      <c r="C83" s="273"/>
      <c r="D83" s="282"/>
      <c r="E83" s="283"/>
      <c r="F83" s="283"/>
      <c r="G83" s="283"/>
      <c r="H83" s="283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</row>
    <row r="84" spans="1:26" ht="15" customHeight="1">
      <c r="A84" s="273"/>
      <c r="B84" s="291"/>
      <c r="C84" s="273"/>
      <c r="D84" s="282"/>
      <c r="E84" s="283"/>
      <c r="F84" s="283"/>
      <c r="G84" s="283"/>
      <c r="H84" s="283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</row>
    <row r="85" spans="1:26" ht="15" customHeight="1">
      <c r="A85" s="273"/>
      <c r="B85" s="291"/>
      <c r="C85" s="273"/>
      <c r="D85" s="282"/>
      <c r="E85" s="283"/>
      <c r="F85" s="283"/>
      <c r="G85" s="283"/>
      <c r="H85" s="283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</row>
    <row r="86" spans="1:26" ht="15" customHeight="1">
      <c r="A86" s="273"/>
      <c r="B86" s="291"/>
      <c r="C86" s="273"/>
      <c r="D86" s="282"/>
      <c r="E86" s="283"/>
      <c r="F86" s="283"/>
      <c r="G86" s="283"/>
      <c r="H86" s="283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</row>
    <row r="87" spans="1:26" ht="15" customHeight="1">
      <c r="A87" s="273"/>
      <c r="B87" s="241"/>
      <c r="C87" s="273"/>
      <c r="D87" s="282"/>
      <c r="E87" s="283"/>
      <c r="F87" s="283"/>
      <c r="G87" s="283"/>
      <c r="H87" s="283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</row>
    <row r="88" spans="1:26" ht="15" customHeight="1">
      <c r="A88" s="273"/>
      <c r="B88" s="291"/>
      <c r="C88" s="273"/>
      <c r="D88" s="282"/>
      <c r="E88" s="283"/>
      <c r="F88" s="283"/>
      <c r="G88" s="283"/>
      <c r="H88" s="283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</row>
    <row r="89" spans="1:26" ht="15" customHeight="1">
      <c r="A89" s="273"/>
      <c r="B89" s="291"/>
      <c r="C89" s="273"/>
      <c r="D89" s="282"/>
      <c r="E89" s="283"/>
      <c r="F89" s="283"/>
      <c r="G89" s="283"/>
      <c r="H89" s="283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</row>
    <row r="90" spans="1:26" ht="15" customHeight="1">
      <c r="A90" s="273"/>
      <c r="B90" s="291"/>
      <c r="C90" s="273"/>
      <c r="D90" s="282"/>
      <c r="E90" s="283"/>
      <c r="F90" s="283"/>
      <c r="G90" s="283"/>
      <c r="H90" s="283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</row>
    <row r="91" spans="1:26" ht="15" customHeight="1">
      <c r="A91" s="273"/>
      <c r="B91" s="241"/>
      <c r="C91" s="273"/>
      <c r="D91" s="282"/>
      <c r="E91" s="283"/>
      <c r="F91" s="283"/>
      <c r="G91" s="283"/>
      <c r="H91" s="283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</row>
    <row r="92" spans="1:26" ht="15" customHeight="1">
      <c r="A92" s="273"/>
      <c r="B92" s="291"/>
      <c r="C92" s="273"/>
      <c r="D92" s="282"/>
      <c r="E92" s="283"/>
      <c r="F92" s="283"/>
      <c r="G92" s="283"/>
      <c r="H92" s="283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</row>
    <row r="93" spans="1:26" ht="15" customHeight="1">
      <c r="A93" s="273"/>
      <c r="B93" s="291"/>
      <c r="C93" s="273"/>
      <c r="D93" s="282"/>
      <c r="E93" s="283"/>
      <c r="F93" s="283"/>
      <c r="G93" s="283"/>
      <c r="H93" s="283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</row>
    <row r="94" spans="1:26" ht="15" customHeight="1">
      <c r="A94" s="273"/>
      <c r="B94" s="291"/>
      <c r="C94" s="273"/>
      <c r="D94" s="282"/>
      <c r="E94" s="283"/>
      <c r="F94" s="283"/>
      <c r="G94" s="283"/>
      <c r="H94" s="283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</row>
    <row r="95" spans="1:26" ht="15" customHeight="1">
      <c r="A95" s="273"/>
      <c r="B95" s="241"/>
      <c r="C95" s="273"/>
      <c r="D95" s="282"/>
      <c r="E95" s="283"/>
      <c r="F95" s="283"/>
      <c r="G95" s="283"/>
      <c r="H95" s="283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</row>
    <row r="96" spans="1:26" ht="15" customHeight="1">
      <c r="A96" s="273"/>
      <c r="B96" s="291"/>
      <c r="C96" s="273"/>
      <c r="D96" s="282"/>
      <c r="E96" s="283"/>
      <c r="F96" s="283"/>
      <c r="G96" s="283"/>
      <c r="H96" s="283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spans="1:26" ht="15" customHeight="1">
      <c r="A97" s="273"/>
      <c r="B97" s="291"/>
      <c r="C97" s="273"/>
      <c r="D97" s="282"/>
      <c r="E97" s="283"/>
      <c r="F97" s="283"/>
      <c r="G97" s="283"/>
      <c r="H97" s="283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</row>
    <row r="98" spans="1:26" ht="15" customHeight="1">
      <c r="A98" s="273"/>
      <c r="B98" s="291"/>
      <c r="C98" s="273"/>
      <c r="D98" s="282"/>
      <c r="E98" s="283"/>
      <c r="F98" s="283"/>
      <c r="G98" s="283"/>
      <c r="H98" s="283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</row>
    <row r="99" spans="1:26" ht="15" customHeight="1">
      <c r="A99" s="273"/>
      <c r="B99" s="241"/>
      <c r="C99" s="273"/>
      <c r="D99" s="282"/>
      <c r="E99" s="283"/>
      <c r="F99" s="283"/>
      <c r="G99" s="283"/>
      <c r="H99" s="283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</row>
    <row r="100" spans="1:26" ht="15" customHeight="1">
      <c r="A100" s="273"/>
      <c r="B100" s="291"/>
      <c r="C100" s="273"/>
      <c r="D100" s="282"/>
      <c r="E100" s="283"/>
      <c r="F100" s="283"/>
      <c r="G100" s="283"/>
      <c r="H100" s="283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</row>
    <row r="101" spans="1:26" ht="15" customHeight="1">
      <c r="A101" s="273"/>
      <c r="B101" s="291"/>
      <c r="C101" s="273"/>
      <c r="D101" s="282"/>
      <c r="E101" s="283"/>
      <c r="F101" s="283"/>
      <c r="G101" s="283"/>
      <c r="H101" s="283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</row>
    <row r="102" spans="1:26" ht="15" customHeight="1">
      <c r="A102" s="273"/>
      <c r="B102" s="291"/>
      <c r="C102" s="273"/>
      <c r="D102" s="282"/>
      <c r="E102" s="283"/>
      <c r="F102" s="283"/>
      <c r="G102" s="283"/>
      <c r="H102" s="283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</row>
    <row r="103" spans="1:26" ht="15" customHeight="1">
      <c r="A103" s="273"/>
      <c r="B103" s="291"/>
      <c r="C103" s="273"/>
      <c r="D103" s="282"/>
      <c r="E103" s="283"/>
      <c r="F103" s="283"/>
      <c r="G103" s="283"/>
      <c r="H103" s="283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</row>
    <row r="104" spans="1:26" ht="15" customHeight="1">
      <c r="A104" s="273"/>
      <c r="B104" s="241"/>
      <c r="C104" s="273"/>
      <c r="D104" s="282"/>
      <c r="E104" s="283"/>
      <c r="F104" s="283"/>
      <c r="G104" s="283"/>
      <c r="H104" s="283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</row>
    <row r="105" spans="1:26" ht="15" customHeight="1">
      <c r="A105" s="273"/>
      <c r="B105" s="241"/>
      <c r="C105" s="273"/>
      <c r="D105" s="282"/>
      <c r="E105" s="283"/>
      <c r="F105" s="283"/>
      <c r="G105" s="283"/>
      <c r="H105" s="283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</row>
    <row r="106" spans="1:26" ht="15" customHeight="1">
      <c r="A106" s="273"/>
      <c r="B106" s="241"/>
      <c r="C106" s="273"/>
      <c r="D106" s="282"/>
      <c r="E106" s="283"/>
      <c r="F106" s="283"/>
      <c r="G106" s="283"/>
      <c r="H106" s="283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</row>
    <row r="107" spans="1:26" ht="15" customHeight="1">
      <c r="A107" s="273"/>
      <c r="B107" s="241"/>
      <c r="C107" s="273"/>
      <c r="D107" s="282"/>
      <c r="E107" s="283"/>
      <c r="F107" s="283"/>
      <c r="G107" s="283"/>
      <c r="H107" s="283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</row>
    <row r="108" spans="1:26" ht="15" customHeight="1">
      <c r="A108" s="273"/>
      <c r="B108" s="291"/>
      <c r="C108" s="273"/>
      <c r="D108" s="282"/>
      <c r="E108" s="283"/>
      <c r="F108" s="283"/>
      <c r="G108" s="283"/>
      <c r="H108" s="283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</row>
    <row r="109" spans="1:26" ht="15" customHeight="1">
      <c r="A109" s="273"/>
      <c r="B109" s="291"/>
      <c r="C109" s="273"/>
      <c r="D109" s="282"/>
      <c r="E109" s="283"/>
      <c r="F109" s="283"/>
      <c r="G109" s="283"/>
      <c r="H109" s="283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</row>
    <row r="110" spans="1:26" ht="15" customHeight="1">
      <c r="A110" s="273"/>
      <c r="B110" s="291"/>
      <c r="C110" s="273"/>
      <c r="D110" s="282"/>
      <c r="E110" s="283"/>
      <c r="F110" s="283"/>
      <c r="G110" s="283"/>
      <c r="H110" s="283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</row>
    <row r="111" spans="1:26" ht="15" customHeight="1">
      <c r="A111" s="273"/>
      <c r="B111" s="241"/>
      <c r="C111" s="273"/>
      <c r="D111" s="282"/>
      <c r="E111" s="283"/>
      <c r="F111" s="283"/>
      <c r="G111" s="283"/>
      <c r="H111" s="283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</row>
    <row r="112" spans="1:26" ht="15" customHeight="1">
      <c r="A112" s="273"/>
      <c r="B112" s="241"/>
      <c r="C112" s="273"/>
      <c r="D112" s="282"/>
      <c r="E112" s="283"/>
      <c r="F112" s="283"/>
      <c r="G112" s="283"/>
      <c r="H112" s="283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</row>
    <row r="113" spans="1:26" ht="15" customHeight="1">
      <c r="A113" s="273"/>
      <c r="B113" s="241"/>
      <c r="C113" s="273"/>
      <c r="D113" s="282"/>
      <c r="E113" s="283"/>
      <c r="F113" s="283"/>
      <c r="G113" s="283"/>
      <c r="H113" s="283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</row>
    <row r="114" spans="1:26" ht="15" customHeight="1">
      <c r="A114" s="273"/>
      <c r="B114" s="291"/>
      <c r="C114" s="273"/>
      <c r="D114" s="282"/>
      <c r="E114" s="283"/>
      <c r="F114" s="283"/>
      <c r="G114" s="283"/>
      <c r="H114" s="283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</row>
    <row r="115" spans="1:26" ht="15" customHeight="1">
      <c r="A115" s="273"/>
      <c r="B115" s="291"/>
      <c r="C115" s="273"/>
      <c r="D115" s="282"/>
      <c r="E115" s="283"/>
      <c r="F115" s="283"/>
      <c r="G115" s="283"/>
      <c r="H115" s="283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</row>
    <row r="116" spans="1:26" ht="15" customHeight="1">
      <c r="A116" s="273"/>
      <c r="B116" s="291"/>
      <c r="C116" s="273"/>
      <c r="D116" s="282"/>
      <c r="E116" s="283"/>
      <c r="F116" s="283"/>
      <c r="G116" s="283"/>
      <c r="H116" s="283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</row>
    <row r="117" spans="1:26" ht="15" customHeight="1">
      <c r="A117" s="273"/>
      <c r="B117" s="241"/>
      <c r="C117" s="273"/>
      <c r="D117" s="282"/>
      <c r="E117" s="283"/>
      <c r="F117" s="283"/>
      <c r="G117" s="283"/>
      <c r="H117" s="283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</row>
    <row r="118" spans="1:26" ht="15" customHeight="1">
      <c r="A118" s="273"/>
      <c r="B118" s="241"/>
      <c r="C118" s="273"/>
      <c r="D118" s="282"/>
      <c r="E118" s="283"/>
      <c r="F118" s="283"/>
      <c r="G118" s="283"/>
      <c r="H118" s="283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</row>
    <row r="119" spans="1:26" ht="15" customHeight="1">
      <c r="A119" s="273"/>
      <c r="B119" s="241"/>
      <c r="C119" s="273"/>
      <c r="D119" s="282"/>
      <c r="E119" s="283"/>
      <c r="F119" s="283"/>
      <c r="G119" s="283"/>
      <c r="H119" s="283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</row>
    <row r="120" spans="1:26" ht="15" customHeight="1">
      <c r="A120" s="273"/>
      <c r="B120" s="291"/>
      <c r="C120" s="273"/>
      <c r="D120" s="282"/>
      <c r="E120" s="283"/>
      <c r="F120" s="283"/>
      <c r="G120" s="283"/>
      <c r="H120" s="283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</row>
    <row r="121" spans="1:26" ht="15" customHeight="1">
      <c r="A121" s="273"/>
      <c r="B121" s="291"/>
      <c r="C121" s="273"/>
      <c r="D121" s="282"/>
      <c r="E121" s="283"/>
      <c r="F121" s="283"/>
      <c r="G121" s="283"/>
      <c r="H121" s="283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</row>
    <row r="122" spans="1:26" ht="15" customHeight="1">
      <c r="A122" s="273"/>
      <c r="B122" s="241"/>
      <c r="C122" s="273"/>
      <c r="D122" s="282"/>
      <c r="E122" s="283"/>
      <c r="F122" s="283"/>
      <c r="G122" s="283"/>
      <c r="H122" s="283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</row>
    <row r="123" spans="1:26" ht="15" customHeight="1">
      <c r="A123" s="273"/>
      <c r="B123" s="291"/>
      <c r="C123" s="273"/>
      <c r="D123" s="282"/>
      <c r="E123" s="283"/>
      <c r="F123" s="283"/>
      <c r="G123" s="283"/>
      <c r="H123" s="283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</row>
    <row r="124" spans="1:26" ht="15" customHeight="1">
      <c r="A124" s="273"/>
      <c r="B124" s="291"/>
      <c r="C124" s="273"/>
      <c r="D124" s="282"/>
      <c r="E124" s="283"/>
      <c r="F124" s="283"/>
      <c r="G124" s="283"/>
      <c r="H124" s="283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</row>
    <row r="125" spans="1:26" ht="15" customHeight="1">
      <c r="A125" s="273"/>
      <c r="B125" s="241"/>
      <c r="C125" s="273"/>
      <c r="D125" s="282"/>
      <c r="E125" s="283"/>
      <c r="F125" s="283"/>
      <c r="G125" s="283"/>
      <c r="H125" s="283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</row>
    <row r="126" spans="1:26" ht="15" customHeight="1">
      <c r="A126" s="273"/>
      <c r="B126" s="291"/>
      <c r="C126" s="273"/>
      <c r="D126" s="282"/>
      <c r="E126" s="283"/>
      <c r="F126" s="283"/>
      <c r="G126" s="283"/>
      <c r="H126" s="283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</row>
    <row r="127" spans="1:26" ht="15" customHeight="1">
      <c r="A127" s="273"/>
      <c r="B127" s="291"/>
      <c r="C127" s="273"/>
      <c r="D127" s="282"/>
      <c r="E127" s="283"/>
      <c r="F127" s="283"/>
      <c r="G127" s="283"/>
      <c r="H127" s="283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</row>
    <row r="128" spans="1:26" ht="15" customHeight="1">
      <c r="A128" s="273"/>
      <c r="B128" s="241"/>
      <c r="C128" s="273"/>
      <c r="D128" s="282"/>
      <c r="E128" s="283"/>
      <c r="F128" s="283"/>
      <c r="G128" s="283"/>
      <c r="H128" s="283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</row>
    <row r="129" spans="1:26" ht="15" customHeight="1">
      <c r="A129" s="273"/>
      <c r="B129" s="291"/>
      <c r="C129" s="273"/>
      <c r="D129" s="282"/>
      <c r="E129" s="283"/>
      <c r="F129" s="283"/>
      <c r="G129" s="283"/>
      <c r="H129" s="283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</row>
    <row r="130" spans="1:26" ht="15" customHeight="1">
      <c r="A130" s="273"/>
      <c r="B130" s="291"/>
      <c r="C130" s="273"/>
      <c r="D130" s="282"/>
      <c r="E130" s="283"/>
      <c r="F130" s="283"/>
      <c r="G130" s="283"/>
      <c r="H130" s="283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</row>
    <row r="131" spans="1:26" ht="15" customHeight="1">
      <c r="A131" s="273"/>
      <c r="B131" s="241"/>
      <c r="C131" s="273"/>
      <c r="D131" s="282"/>
      <c r="E131" s="283"/>
      <c r="F131" s="283"/>
      <c r="G131" s="283"/>
      <c r="H131" s="283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</row>
    <row r="132" spans="1:26" ht="15" customHeight="1">
      <c r="A132" s="273"/>
      <c r="B132" s="291"/>
      <c r="C132" s="273"/>
      <c r="D132" s="282"/>
      <c r="E132" s="283"/>
      <c r="F132" s="283"/>
      <c r="G132" s="283"/>
      <c r="H132" s="283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</row>
    <row r="133" spans="1:26" ht="15" customHeight="1">
      <c r="A133" s="273"/>
      <c r="B133" s="291"/>
      <c r="C133" s="273"/>
      <c r="D133" s="282"/>
      <c r="E133" s="283"/>
      <c r="F133" s="283"/>
      <c r="G133" s="283"/>
      <c r="H133" s="283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</row>
    <row r="134" spans="1:26" ht="15" customHeight="1">
      <c r="A134" s="273"/>
      <c r="B134" s="241"/>
      <c r="C134" s="273"/>
      <c r="D134" s="282"/>
      <c r="E134" s="283"/>
      <c r="F134" s="283"/>
      <c r="G134" s="283"/>
      <c r="H134" s="283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</row>
    <row r="135" spans="1:26" ht="15" customHeight="1">
      <c r="A135" s="273"/>
      <c r="B135" s="291"/>
      <c r="C135" s="273"/>
      <c r="D135" s="282"/>
      <c r="E135" s="283"/>
      <c r="F135" s="283"/>
      <c r="G135" s="283"/>
      <c r="H135" s="283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</row>
    <row r="136" spans="1:26" ht="15" customHeight="1">
      <c r="A136" s="273"/>
      <c r="B136" s="291"/>
      <c r="C136" s="273"/>
      <c r="D136" s="282"/>
      <c r="E136" s="283"/>
      <c r="F136" s="283"/>
      <c r="G136" s="283"/>
      <c r="H136" s="283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</row>
    <row r="137" spans="1:26" ht="15" customHeight="1">
      <c r="A137" s="273"/>
      <c r="B137" s="241"/>
      <c r="C137" s="273"/>
      <c r="D137" s="282"/>
      <c r="E137" s="283"/>
      <c r="F137" s="283"/>
      <c r="G137" s="283"/>
      <c r="H137" s="283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</row>
    <row r="138" spans="1:26" ht="15" customHeight="1">
      <c r="A138" s="273"/>
      <c r="B138" s="291"/>
      <c r="C138" s="273"/>
      <c r="D138" s="282"/>
      <c r="E138" s="283"/>
      <c r="F138" s="283"/>
      <c r="G138" s="283"/>
      <c r="H138" s="283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</row>
    <row r="139" spans="1:26" ht="15" customHeight="1">
      <c r="A139" s="273"/>
      <c r="B139" s="291"/>
      <c r="C139" s="273"/>
      <c r="D139" s="282"/>
      <c r="E139" s="283"/>
      <c r="F139" s="283"/>
      <c r="G139" s="283"/>
      <c r="H139" s="283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</row>
    <row r="140" spans="1:26" ht="15" customHeight="1">
      <c r="A140" s="273"/>
      <c r="B140" s="241"/>
      <c r="C140" s="273"/>
      <c r="D140" s="282"/>
      <c r="E140" s="283"/>
      <c r="F140" s="283"/>
      <c r="G140" s="283"/>
      <c r="H140" s="283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</row>
    <row r="141" spans="1:26" ht="15" customHeight="1">
      <c r="A141" s="273"/>
      <c r="B141" s="291"/>
      <c r="C141" s="273"/>
      <c r="D141" s="282"/>
      <c r="E141" s="283"/>
      <c r="F141" s="283"/>
      <c r="G141" s="283"/>
      <c r="H141" s="283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</row>
    <row r="142" spans="1:26" ht="15" customHeight="1">
      <c r="A142" s="273"/>
      <c r="B142" s="291"/>
      <c r="C142" s="273"/>
      <c r="D142" s="282"/>
      <c r="E142" s="283"/>
      <c r="F142" s="283"/>
      <c r="G142" s="283"/>
      <c r="H142" s="283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</row>
    <row r="143" spans="1:26" ht="15" customHeight="1">
      <c r="A143" s="273"/>
      <c r="B143" s="241"/>
      <c r="C143" s="273"/>
      <c r="D143" s="282"/>
      <c r="E143" s="283"/>
      <c r="F143" s="283"/>
      <c r="G143" s="283"/>
      <c r="H143" s="283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</row>
    <row r="144" spans="1:26" ht="15" customHeight="1">
      <c r="A144" s="273"/>
      <c r="B144" s="291"/>
      <c r="C144" s="273"/>
      <c r="D144" s="282"/>
      <c r="E144" s="283"/>
      <c r="F144" s="283"/>
      <c r="G144" s="283"/>
      <c r="H144" s="283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</row>
    <row r="145" spans="1:26" ht="15" customHeight="1">
      <c r="A145" s="273"/>
      <c r="B145" s="291"/>
      <c r="C145" s="273"/>
      <c r="D145" s="282"/>
      <c r="E145" s="283"/>
      <c r="F145" s="283"/>
      <c r="G145" s="283"/>
      <c r="H145" s="283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</row>
    <row r="146" spans="1:26" ht="15" customHeight="1">
      <c r="A146" s="273"/>
      <c r="B146" s="241"/>
      <c r="C146" s="273"/>
      <c r="D146" s="282"/>
      <c r="E146" s="283"/>
      <c r="F146" s="283"/>
      <c r="G146" s="283"/>
      <c r="H146" s="283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</row>
    <row r="147" spans="1:26" ht="15" customHeight="1">
      <c r="A147" s="273"/>
      <c r="B147" s="291"/>
      <c r="C147" s="273"/>
      <c r="D147" s="282"/>
      <c r="E147" s="283"/>
      <c r="F147" s="283"/>
      <c r="G147" s="283"/>
      <c r="H147" s="283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</row>
    <row r="148" spans="1:26" ht="15" customHeight="1">
      <c r="A148" s="273"/>
      <c r="B148" s="291"/>
      <c r="C148" s="273"/>
      <c r="D148" s="282"/>
      <c r="E148" s="283"/>
      <c r="F148" s="283"/>
      <c r="G148" s="283"/>
      <c r="H148" s="283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</row>
    <row r="149" spans="1:26" ht="15" customHeight="1">
      <c r="A149" s="273"/>
      <c r="B149" s="241"/>
      <c r="C149" s="273"/>
      <c r="D149" s="282"/>
      <c r="E149" s="283"/>
      <c r="F149" s="283"/>
      <c r="G149" s="283"/>
      <c r="H149" s="283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</row>
    <row r="150" spans="1:26" ht="15" customHeight="1">
      <c r="A150" s="273"/>
      <c r="B150" s="291"/>
      <c r="C150" s="273"/>
      <c r="D150" s="282"/>
      <c r="E150" s="283"/>
      <c r="F150" s="283"/>
      <c r="G150" s="283"/>
      <c r="H150" s="283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</row>
    <row r="151" spans="1:26" ht="15" customHeight="1">
      <c r="A151" s="273"/>
      <c r="B151" s="291"/>
      <c r="C151" s="273"/>
      <c r="D151" s="282"/>
      <c r="E151" s="283"/>
      <c r="F151" s="283"/>
      <c r="G151" s="283"/>
      <c r="H151" s="283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</row>
    <row r="152" spans="1:26" ht="15" customHeight="1">
      <c r="A152" s="273"/>
      <c r="B152" s="241"/>
      <c r="C152" s="273"/>
      <c r="D152" s="282"/>
      <c r="E152" s="283"/>
      <c r="F152" s="283"/>
      <c r="G152" s="283"/>
      <c r="H152" s="283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spans="1:26" ht="15" customHeight="1">
      <c r="A153" s="273"/>
      <c r="B153" s="291"/>
      <c r="C153" s="273"/>
      <c r="D153" s="282"/>
      <c r="E153" s="283"/>
      <c r="F153" s="283"/>
      <c r="G153" s="283"/>
      <c r="H153" s="283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spans="1:26" ht="15" customHeight="1">
      <c r="A154" s="273"/>
      <c r="B154" s="291"/>
      <c r="C154" s="273"/>
      <c r="D154" s="282"/>
      <c r="E154" s="283"/>
      <c r="F154" s="283"/>
      <c r="G154" s="283"/>
      <c r="H154" s="283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spans="1:26" ht="15" customHeight="1">
      <c r="A155" s="273"/>
      <c r="B155" s="241"/>
      <c r="C155" s="273"/>
      <c r="D155" s="282"/>
      <c r="E155" s="283"/>
      <c r="F155" s="283"/>
      <c r="G155" s="283"/>
      <c r="H155" s="283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spans="1:26" ht="15" customHeight="1">
      <c r="A156" s="273"/>
      <c r="B156" s="241"/>
      <c r="C156" s="273"/>
      <c r="D156" s="282"/>
      <c r="E156" s="283"/>
      <c r="F156" s="283"/>
      <c r="G156" s="283"/>
      <c r="H156" s="283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spans="1:26" ht="15" customHeight="1">
      <c r="A157" s="273"/>
      <c r="B157" s="241"/>
      <c r="C157" s="273"/>
      <c r="D157" s="282"/>
      <c r="E157" s="283"/>
      <c r="F157" s="283"/>
      <c r="G157" s="283"/>
      <c r="H157" s="283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spans="1:26" ht="15" customHeight="1">
      <c r="A158" s="273"/>
      <c r="B158" s="241"/>
      <c r="C158" s="273"/>
      <c r="D158" s="282"/>
      <c r="E158" s="283"/>
      <c r="F158" s="283"/>
      <c r="G158" s="283"/>
      <c r="H158" s="283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spans="1:26" ht="15" customHeight="1">
      <c r="A159" s="273"/>
      <c r="B159" s="241"/>
      <c r="C159" s="273"/>
      <c r="D159" s="282"/>
      <c r="E159" s="283"/>
      <c r="F159" s="283"/>
      <c r="G159" s="283"/>
      <c r="H159" s="283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</row>
    <row r="160" spans="1:26" ht="15" customHeight="1">
      <c r="A160" s="273"/>
      <c r="B160" s="241"/>
      <c r="C160" s="273"/>
      <c r="D160" s="282"/>
      <c r="E160" s="283"/>
      <c r="F160" s="283"/>
      <c r="G160" s="283"/>
      <c r="H160" s="283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</row>
    <row r="161" spans="1:26" ht="15" customHeight="1">
      <c r="A161" s="273"/>
      <c r="B161" s="241"/>
      <c r="C161" s="273"/>
      <c r="D161" s="282"/>
      <c r="E161" s="283"/>
      <c r="F161" s="283"/>
      <c r="G161" s="283"/>
      <c r="H161" s="283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</row>
    <row r="162" spans="1:26" ht="15" customHeight="1">
      <c r="A162" s="273"/>
      <c r="B162" s="241"/>
      <c r="C162" s="273"/>
      <c r="D162" s="282"/>
      <c r="E162" s="283"/>
      <c r="F162" s="283"/>
      <c r="G162" s="283"/>
      <c r="H162" s="283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</row>
    <row r="163" spans="1:26" ht="15" customHeight="1">
      <c r="A163" s="273"/>
      <c r="B163" s="241"/>
      <c r="C163" s="273"/>
      <c r="D163" s="282"/>
      <c r="E163" s="283"/>
      <c r="F163" s="283"/>
      <c r="G163" s="283"/>
      <c r="H163" s="283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</row>
    <row r="164" spans="1:26" ht="15" customHeight="1">
      <c r="A164" s="273"/>
      <c r="B164" s="241"/>
      <c r="C164" s="273"/>
      <c r="D164" s="282"/>
      <c r="E164" s="283"/>
      <c r="F164" s="283"/>
      <c r="G164" s="283"/>
      <c r="H164" s="283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</row>
    <row r="165" spans="1:26" ht="15" customHeight="1">
      <c r="A165" s="273"/>
      <c r="B165" s="241"/>
      <c r="C165" s="273"/>
      <c r="D165" s="282"/>
      <c r="E165" s="283"/>
      <c r="F165" s="283"/>
      <c r="G165" s="283"/>
      <c r="H165" s="283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</row>
    <row r="166" spans="1:26" ht="15" customHeight="1">
      <c r="A166" s="273"/>
      <c r="B166" s="241"/>
      <c r="C166" s="273"/>
      <c r="D166" s="282"/>
      <c r="E166" s="283"/>
      <c r="F166" s="283"/>
      <c r="G166" s="283"/>
      <c r="H166" s="283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</row>
    <row r="167" spans="1:26" ht="15" customHeight="1">
      <c r="A167" s="273"/>
      <c r="B167" s="241"/>
      <c r="C167" s="273"/>
      <c r="D167" s="282"/>
      <c r="E167" s="283"/>
      <c r="F167" s="283"/>
      <c r="G167" s="283"/>
      <c r="H167" s="283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</row>
    <row r="168" spans="1:26" ht="15" customHeight="1">
      <c r="A168" s="273"/>
      <c r="B168" s="241"/>
      <c r="C168" s="273"/>
      <c r="D168" s="282"/>
      <c r="E168" s="283"/>
      <c r="F168" s="283"/>
      <c r="G168" s="283"/>
      <c r="H168" s="283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</row>
    <row r="169" spans="1:26" ht="15" customHeight="1">
      <c r="A169" s="273"/>
      <c r="B169" s="241"/>
      <c r="C169" s="273"/>
      <c r="D169" s="282"/>
      <c r="E169" s="283"/>
      <c r="F169" s="283"/>
      <c r="G169" s="283"/>
      <c r="H169" s="283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</row>
    <row r="170" spans="1:26" ht="15" customHeight="1">
      <c r="A170" s="273"/>
      <c r="B170" s="241"/>
      <c r="C170" s="273"/>
      <c r="D170" s="282"/>
      <c r="E170" s="283"/>
      <c r="F170" s="283"/>
      <c r="G170" s="283"/>
      <c r="H170" s="283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</row>
    <row r="171" spans="1:26" ht="15" customHeight="1">
      <c r="A171" s="273"/>
      <c r="B171" s="241"/>
      <c r="C171" s="273"/>
      <c r="D171" s="282"/>
      <c r="E171" s="283"/>
      <c r="F171" s="283"/>
      <c r="G171" s="283"/>
      <c r="H171" s="283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</row>
    <row r="172" spans="1:26" ht="15" customHeight="1">
      <c r="A172" s="273"/>
      <c r="B172" s="241"/>
      <c r="C172" s="273"/>
      <c r="D172" s="282"/>
      <c r="E172" s="283"/>
      <c r="F172" s="283"/>
      <c r="G172" s="283"/>
      <c r="H172" s="283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</row>
    <row r="173" spans="1:26" ht="15" customHeight="1">
      <c r="A173" s="273"/>
      <c r="B173" s="241"/>
      <c r="C173" s="273"/>
      <c r="D173" s="282"/>
      <c r="E173" s="283"/>
      <c r="F173" s="283"/>
      <c r="G173" s="283"/>
      <c r="H173" s="283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</row>
    <row r="174" spans="1:26" ht="15" customHeight="1">
      <c r="A174" s="273"/>
      <c r="B174" s="291"/>
      <c r="C174" s="273"/>
      <c r="D174" s="282"/>
      <c r="E174" s="283"/>
      <c r="F174" s="283"/>
      <c r="G174" s="283"/>
      <c r="H174" s="283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</row>
    <row r="175" spans="1:26" ht="15" customHeight="1">
      <c r="A175" s="273"/>
      <c r="B175" s="241"/>
      <c r="C175" s="273"/>
      <c r="D175" s="282"/>
      <c r="E175" s="283"/>
      <c r="F175" s="283"/>
      <c r="G175" s="283"/>
      <c r="H175" s="283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</row>
    <row r="176" spans="1:26" ht="15" customHeight="1">
      <c r="A176" s="273"/>
      <c r="B176" s="241"/>
      <c r="C176" s="273"/>
      <c r="D176" s="282"/>
      <c r="E176" s="283"/>
      <c r="F176" s="283"/>
      <c r="G176" s="283"/>
      <c r="H176" s="283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</row>
    <row r="177" spans="1:26" ht="15" customHeight="1">
      <c r="A177" s="273"/>
      <c r="B177" s="241"/>
      <c r="C177" s="273"/>
      <c r="D177" s="282"/>
      <c r="E177" s="283"/>
      <c r="F177" s="283"/>
      <c r="G177" s="283"/>
      <c r="H177" s="283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</row>
    <row r="178" spans="1:26" ht="15" customHeight="1">
      <c r="A178" s="273"/>
      <c r="B178" s="241"/>
      <c r="C178" s="273"/>
      <c r="D178" s="282"/>
      <c r="E178" s="283"/>
      <c r="F178" s="283"/>
      <c r="G178" s="283"/>
      <c r="H178" s="283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</row>
    <row r="179" spans="1:26" ht="15" customHeight="1">
      <c r="A179" s="273"/>
      <c r="B179" s="241"/>
      <c r="C179" s="273"/>
      <c r="D179" s="282"/>
      <c r="E179" s="283"/>
      <c r="F179" s="283"/>
      <c r="G179" s="283"/>
      <c r="H179" s="283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</row>
    <row r="180" spans="1:26" ht="15" customHeight="1">
      <c r="A180" s="273"/>
      <c r="B180" s="241"/>
      <c r="C180" s="273"/>
      <c r="D180" s="282"/>
      <c r="E180" s="283"/>
      <c r="F180" s="283"/>
      <c r="G180" s="283"/>
      <c r="H180" s="283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</row>
    <row r="181" spans="1:26" ht="15" customHeight="1">
      <c r="A181" s="273"/>
      <c r="B181" s="241"/>
      <c r="C181" s="273"/>
      <c r="D181" s="282"/>
      <c r="E181" s="283"/>
      <c r="F181" s="283"/>
      <c r="G181" s="283"/>
      <c r="H181" s="283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</row>
    <row r="182" spans="1:26" ht="15" customHeight="1">
      <c r="A182" s="273"/>
      <c r="B182" s="241"/>
      <c r="C182" s="273"/>
      <c r="D182" s="282"/>
      <c r="E182" s="283"/>
      <c r="F182" s="283"/>
      <c r="G182" s="283"/>
      <c r="H182" s="283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</row>
    <row r="183" spans="1:26" ht="15" customHeight="1">
      <c r="A183" s="273"/>
      <c r="B183" s="241"/>
      <c r="C183" s="273"/>
      <c r="D183" s="282"/>
      <c r="E183" s="283"/>
      <c r="F183" s="283"/>
      <c r="G183" s="283"/>
      <c r="H183" s="283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</row>
    <row r="184" spans="1:26" ht="15" customHeight="1">
      <c r="A184" s="273"/>
      <c r="B184" s="241"/>
      <c r="C184" s="273"/>
      <c r="D184" s="282"/>
      <c r="E184" s="283"/>
      <c r="F184" s="283"/>
      <c r="G184" s="283"/>
      <c r="H184" s="283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</row>
    <row r="185" spans="1:26" ht="15" customHeight="1">
      <c r="A185" s="273"/>
      <c r="B185" s="241"/>
      <c r="C185" s="273"/>
      <c r="D185" s="282"/>
      <c r="E185" s="283"/>
      <c r="F185" s="283"/>
      <c r="G185" s="283"/>
      <c r="H185" s="283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</row>
    <row r="186" spans="1:26" ht="15" customHeight="1">
      <c r="A186" s="273"/>
      <c r="B186" s="241"/>
      <c r="C186" s="273"/>
      <c r="D186" s="282"/>
      <c r="E186" s="283"/>
      <c r="F186" s="283"/>
      <c r="G186" s="283"/>
      <c r="H186" s="283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</row>
    <row r="187" spans="1:26" ht="15" customHeight="1">
      <c r="A187" s="273"/>
      <c r="B187" s="241"/>
      <c r="C187" s="273"/>
      <c r="D187" s="282"/>
      <c r="E187" s="283"/>
      <c r="F187" s="283"/>
      <c r="G187" s="283"/>
      <c r="H187" s="283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</row>
    <row r="188" spans="1:26" ht="15" customHeight="1">
      <c r="A188" s="273"/>
      <c r="B188" s="241"/>
      <c r="C188" s="273"/>
      <c r="D188" s="282"/>
      <c r="E188" s="283"/>
      <c r="F188" s="283"/>
      <c r="G188" s="283"/>
      <c r="H188" s="283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</row>
    <row r="189" spans="1:26" ht="15" customHeight="1">
      <c r="A189" s="273"/>
      <c r="B189" s="241"/>
      <c r="C189" s="273"/>
      <c r="D189" s="282"/>
      <c r="E189" s="283"/>
      <c r="F189" s="283"/>
      <c r="G189" s="283"/>
      <c r="H189" s="283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</row>
    <row r="190" spans="1:26" ht="15" customHeight="1">
      <c r="A190" s="273"/>
      <c r="B190" s="241"/>
      <c r="C190" s="273"/>
      <c r="D190" s="282"/>
      <c r="E190" s="283"/>
      <c r="F190" s="283"/>
      <c r="G190" s="283"/>
      <c r="H190" s="283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</row>
    <row r="191" spans="1:26" ht="15" customHeight="1">
      <c r="A191" s="273"/>
      <c r="B191" s="241"/>
      <c r="C191" s="273"/>
      <c r="D191" s="282"/>
      <c r="E191" s="283"/>
      <c r="F191" s="283"/>
      <c r="G191" s="283"/>
      <c r="H191" s="283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</row>
    <row r="192" spans="1:26" ht="15" customHeight="1">
      <c r="A192" s="273"/>
      <c r="B192" s="241"/>
      <c r="C192" s="273"/>
      <c r="D192" s="282"/>
      <c r="E192" s="283"/>
      <c r="F192" s="283"/>
      <c r="G192" s="283"/>
      <c r="H192" s="283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</row>
    <row r="193" spans="1:26" ht="15" customHeight="1">
      <c r="A193" s="273"/>
      <c r="B193" s="241"/>
      <c r="C193" s="273"/>
      <c r="D193" s="282"/>
      <c r="E193" s="283"/>
      <c r="F193" s="283"/>
      <c r="G193" s="283"/>
      <c r="H193" s="283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</row>
    <row r="194" spans="1:26" ht="15" customHeight="1">
      <c r="A194" s="273"/>
      <c r="B194" s="291"/>
      <c r="C194" s="273"/>
      <c r="D194" s="282"/>
      <c r="E194" s="283"/>
      <c r="F194" s="283"/>
      <c r="G194" s="283"/>
      <c r="H194" s="283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</row>
    <row r="195" spans="1:26" ht="15" customHeight="1">
      <c r="A195" s="273"/>
      <c r="B195" s="241"/>
      <c r="C195" s="273"/>
      <c r="D195" s="282"/>
      <c r="E195" s="283"/>
      <c r="F195" s="283"/>
      <c r="G195" s="283"/>
      <c r="H195" s="283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</row>
    <row r="196" spans="1:26" ht="15" customHeight="1">
      <c r="A196" s="273"/>
      <c r="B196" s="241"/>
      <c r="C196" s="273"/>
      <c r="D196" s="282"/>
      <c r="E196" s="283"/>
      <c r="F196" s="283"/>
      <c r="G196" s="283"/>
      <c r="H196" s="283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</row>
    <row r="197" spans="1:26" ht="15" customHeight="1">
      <c r="A197" s="273"/>
      <c r="B197" s="241"/>
      <c r="C197" s="273"/>
      <c r="D197" s="282"/>
      <c r="E197" s="283"/>
      <c r="F197" s="283"/>
      <c r="G197" s="283"/>
      <c r="H197" s="283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</row>
    <row r="198" spans="1:26" ht="15" customHeight="1">
      <c r="A198" s="273"/>
      <c r="B198" s="241"/>
      <c r="C198" s="273"/>
      <c r="D198" s="282"/>
      <c r="E198" s="283"/>
      <c r="F198" s="283"/>
      <c r="G198" s="283"/>
      <c r="H198" s="283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</row>
    <row r="199" spans="1:26" ht="15" customHeight="1">
      <c r="A199" s="273"/>
      <c r="B199" s="241"/>
      <c r="C199" s="273"/>
      <c r="D199" s="282"/>
      <c r="E199" s="283"/>
      <c r="F199" s="283"/>
      <c r="G199" s="283"/>
      <c r="H199" s="283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</row>
    <row r="200" spans="1:26" ht="15" customHeight="1">
      <c r="A200" s="273"/>
      <c r="B200" s="291"/>
      <c r="C200" s="273"/>
      <c r="D200" s="282"/>
      <c r="E200" s="283"/>
      <c r="F200" s="283"/>
      <c r="G200" s="283"/>
      <c r="H200" s="283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</row>
    <row r="201" spans="1:26" ht="15" customHeight="1">
      <c r="A201" s="273"/>
      <c r="B201" s="291"/>
      <c r="C201" s="273"/>
      <c r="D201" s="282"/>
      <c r="E201" s="283"/>
      <c r="F201" s="283"/>
      <c r="G201" s="283"/>
      <c r="H201" s="283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</row>
    <row r="202" spans="1:26" ht="15" customHeight="1">
      <c r="A202" s="273"/>
      <c r="B202" s="291"/>
      <c r="C202" s="273"/>
      <c r="D202" s="282"/>
      <c r="E202" s="283"/>
      <c r="F202" s="283"/>
      <c r="G202" s="283"/>
      <c r="H202" s="283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</row>
    <row r="203" spans="1:26" ht="15" customHeight="1">
      <c r="A203" s="273"/>
      <c r="B203" s="291"/>
      <c r="C203" s="273"/>
      <c r="D203" s="282"/>
      <c r="E203" s="283"/>
      <c r="F203" s="283"/>
      <c r="G203" s="283"/>
      <c r="H203" s="283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</row>
    <row r="204" spans="1:26" ht="15" customHeight="1">
      <c r="A204" s="273"/>
      <c r="B204" s="291"/>
      <c r="C204" s="273"/>
      <c r="D204" s="282"/>
      <c r="E204" s="283"/>
      <c r="F204" s="283"/>
      <c r="G204" s="283"/>
      <c r="H204" s="283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</row>
    <row r="205" spans="1:26" ht="15" customHeight="1">
      <c r="A205" s="273"/>
      <c r="B205" s="241"/>
      <c r="C205" s="273"/>
      <c r="D205" s="282"/>
      <c r="E205" s="283"/>
      <c r="F205" s="283"/>
      <c r="G205" s="283"/>
      <c r="H205" s="283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</row>
    <row r="206" spans="1:26" ht="15" customHeight="1">
      <c r="A206" s="273"/>
      <c r="B206" s="291"/>
      <c r="C206" s="273"/>
      <c r="D206" s="282"/>
      <c r="E206" s="283"/>
      <c r="F206" s="283"/>
      <c r="G206" s="283"/>
      <c r="H206" s="283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</row>
    <row r="207" spans="1:26" ht="15" customHeight="1">
      <c r="A207" s="273"/>
      <c r="B207" s="291"/>
      <c r="C207" s="273"/>
      <c r="D207" s="282"/>
      <c r="E207" s="283"/>
      <c r="F207" s="283"/>
      <c r="G207" s="283"/>
      <c r="H207" s="283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</row>
    <row r="208" spans="1:26" ht="15" customHeight="1">
      <c r="A208" s="273"/>
      <c r="B208" s="291"/>
      <c r="C208" s="273"/>
      <c r="D208" s="282"/>
      <c r="E208" s="283"/>
      <c r="F208" s="283"/>
      <c r="G208" s="283"/>
      <c r="H208" s="283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</row>
    <row r="209" spans="1:26" ht="15" customHeight="1">
      <c r="A209" s="273"/>
      <c r="B209" s="291"/>
      <c r="C209" s="273"/>
      <c r="D209" s="282"/>
      <c r="E209" s="283"/>
      <c r="F209" s="283"/>
      <c r="G209" s="283"/>
      <c r="H209" s="283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</row>
    <row r="210" spans="1:26" ht="15" customHeight="1">
      <c r="A210" s="273"/>
      <c r="B210" s="291"/>
      <c r="C210" s="273"/>
      <c r="D210" s="282"/>
      <c r="E210" s="283"/>
      <c r="F210" s="283"/>
      <c r="G210" s="283"/>
      <c r="H210" s="283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</row>
    <row r="211" spans="1:26" ht="15" customHeight="1">
      <c r="A211" s="273"/>
      <c r="B211" s="291"/>
      <c r="C211" s="273"/>
      <c r="D211" s="282"/>
      <c r="E211" s="283"/>
      <c r="F211" s="283"/>
      <c r="G211" s="283"/>
      <c r="H211" s="283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</row>
    <row r="212" spans="1:26" ht="15" customHeight="1">
      <c r="A212" s="273"/>
      <c r="B212" s="292"/>
      <c r="C212" s="273"/>
      <c r="D212" s="282"/>
      <c r="E212" s="283"/>
      <c r="F212" s="283"/>
      <c r="G212" s="283"/>
      <c r="H212" s="283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</row>
    <row r="213" spans="1:26" ht="15" customHeight="1">
      <c r="A213" s="273"/>
      <c r="B213" s="291"/>
      <c r="C213" s="273"/>
      <c r="D213" s="282"/>
      <c r="E213" s="283"/>
      <c r="F213" s="283"/>
      <c r="G213" s="283"/>
      <c r="H213" s="283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</row>
    <row r="214" spans="1:26" ht="15" customHeight="1">
      <c r="A214" s="273"/>
      <c r="B214" s="291"/>
      <c r="C214" s="273"/>
      <c r="D214" s="282"/>
      <c r="E214" s="283"/>
      <c r="F214" s="283"/>
      <c r="G214" s="283"/>
      <c r="H214" s="283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1"/>
    </row>
    <row r="215" spans="1:26" ht="15" customHeight="1">
      <c r="A215" s="273"/>
      <c r="B215" s="291"/>
      <c r="C215" s="273"/>
      <c r="D215" s="282"/>
      <c r="E215" s="283"/>
      <c r="F215" s="283"/>
      <c r="G215" s="283"/>
      <c r="H215" s="283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</row>
    <row r="216" spans="1:26" ht="15" customHeight="1">
      <c r="A216" s="273"/>
      <c r="B216" s="291"/>
      <c r="C216" s="273"/>
      <c r="D216" s="282"/>
      <c r="E216" s="283"/>
      <c r="F216" s="283"/>
      <c r="G216" s="283"/>
      <c r="H216" s="283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</row>
    <row r="217" spans="1:26" ht="15" customHeight="1">
      <c r="A217" s="273"/>
      <c r="B217" s="291"/>
      <c r="C217" s="273"/>
      <c r="D217" s="282"/>
      <c r="E217" s="283"/>
      <c r="F217" s="283"/>
      <c r="G217" s="283"/>
      <c r="H217" s="283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</row>
    <row r="218" spans="1:26" ht="15" customHeight="1">
      <c r="A218" s="273"/>
      <c r="B218" s="291"/>
      <c r="C218" s="273"/>
      <c r="D218" s="282"/>
      <c r="E218" s="283"/>
      <c r="F218" s="283"/>
      <c r="G218" s="283"/>
      <c r="H218" s="283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</row>
    <row r="219" spans="1:26" ht="15" customHeight="1">
      <c r="A219" s="273"/>
      <c r="B219" s="291"/>
      <c r="C219" s="273"/>
      <c r="D219" s="282"/>
      <c r="E219" s="283"/>
      <c r="F219" s="283"/>
      <c r="G219" s="283"/>
      <c r="H219" s="283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</row>
    <row r="220" spans="1:26" ht="15" customHeight="1">
      <c r="A220" s="273"/>
      <c r="B220" s="291"/>
      <c r="C220" s="273"/>
      <c r="D220" s="282"/>
      <c r="E220" s="283"/>
      <c r="F220" s="283"/>
      <c r="G220" s="283"/>
      <c r="H220" s="283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</row>
    <row r="221" spans="1:26" ht="15" customHeight="1">
      <c r="A221" s="273"/>
      <c r="B221" s="291"/>
      <c r="C221" s="273"/>
      <c r="D221" s="282"/>
      <c r="E221" s="283"/>
      <c r="F221" s="283"/>
      <c r="G221" s="283"/>
      <c r="H221" s="283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</row>
    <row r="222" spans="1:26" ht="15" customHeight="1">
      <c r="A222" s="273"/>
      <c r="B222" s="291"/>
      <c r="C222" s="273"/>
      <c r="D222" s="282"/>
      <c r="E222" s="283"/>
      <c r="F222" s="283"/>
      <c r="G222" s="283"/>
      <c r="H222" s="283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</row>
    <row r="223" spans="1:26" ht="15" customHeight="1">
      <c r="A223" s="273"/>
      <c r="B223" s="291"/>
      <c r="C223" s="273"/>
      <c r="D223" s="282"/>
      <c r="E223" s="283"/>
      <c r="F223" s="283"/>
      <c r="G223" s="283"/>
      <c r="H223" s="283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  <c r="U223" s="241"/>
      <c r="V223" s="241"/>
      <c r="W223" s="241"/>
      <c r="X223" s="241"/>
      <c r="Y223" s="241"/>
      <c r="Z223" s="241"/>
    </row>
    <row r="224" spans="1:26" ht="15" customHeight="1">
      <c r="A224" s="273"/>
      <c r="B224" s="293"/>
      <c r="C224" s="273"/>
      <c r="D224" s="282"/>
      <c r="E224" s="283"/>
      <c r="F224" s="283"/>
      <c r="G224" s="283"/>
      <c r="H224" s="283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1"/>
    </row>
    <row r="225" spans="1:26" ht="15" customHeight="1">
      <c r="A225" s="273"/>
      <c r="B225" s="293"/>
      <c r="C225" s="273"/>
      <c r="D225" s="282"/>
      <c r="E225" s="283"/>
      <c r="F225" s="283"/>
      <c r="G225" s="283"/>
      <c r="H225" s="283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</row>
    <row r="226" spans="1:26" ht="15" customHeight="1">
      <c r="A226" s="273"/>
      <c r="B226" s="293"/>
      <c r="C226" s="273"/>
      <c r="D226" s="282"/>
      <c r="E226" s="283"/>
      <c r="F226" s="283"/>
      <c r="G226" s="283"/>
      <c r="H226" s="283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</row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5">
    <mergeCell ref="A1:H1"/>
    <mergeCell ref="A14:D14"/>
    <mergeCell ref="A17:D17"/>
    <mergeCell ref="A4:D4"/>
    <mergeCell ref="A7:D7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  <oddFooter>&amp;CStránka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Souhrn</vt:lpstr>
      <vt:lpstr>Stavební část</vt:lpstr>
      <vt:lpstr>Vnitřní kanalizace</vt:lpstr>
      <vt:lpstr>Vnitřní vodovod</vt:lpstr>
      <vt:lpstr>Plynovod-přípojka</vt:lpstr>
      <vt:lpstr>Plynovod-vnitřní</vt:lpstr>
      <vt:lpstr>Ústřední vytápění</vt:lpstr>
      <vt:lpstr>Elektroinstalace</vt:lpstr>
      <vt:lpstr>VZT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2019-10-22T09:27:51Z</dcterms:created>
  <dcterms:modified xsi:type="dcterms:W3CDTF">2019-11-05T10:05:51Z</dcterms:modified>
</cp:coreProperties>
</file>